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13" windowWidth="14813" windowHeight="8014" activeTab="0"/>
  </bookViews>
  <sheets>
    <sheet name="附件1 资金下达表" sheetId="1" r:id="rId1"/>
    <sheet name="附件2 绩效目标表" sheetId="2" r:id="rId2"/>
  </sheets>
  <definedNames/>
  <calcPr fullCalcOnLoad="1"/>
</workbook>
</file>

<file path=xl/sharedStrings.xml><?xml version="1.0" encoding="utf-8"?>
<sst xmlns="http://schemas.openxmlformats.org/spreadsheetml/2006/main" count="179" uniqueCount="176">
  <si>
    <t>序号</t>
  </si>
  <si>
    <t>科目列报</t>
  </si>
  <si>
    <t>单位：万元</t>
  </si>
  <si>
    <t>合计</t>
  </si>
  <si>
    <t>区县和单位</t>
  </si>
  <si>
    <t>903 沙坪坝区</t>
  </si>
  <si>
    <t>902 江北区</t>
  </si>
  <si>
    <t>906 南岸区</t>
  </si>
  <si>
    <t>907 北碚区</t>
  </si>
  <si>
    <t>908 巴南区</t>
  </si>
  <si>
    <t>909 渝北区</t>
  </si>
  <si>
    <t>911 涪陵区</t>
  </si>
  <si>
    <t>912 长寿区</t>
  </si>
  <si>
    <t>913 万盛经开区</t>
  </si>
  <si>
    <t>915 江津区</t>
  </si>
  <si>
    <t>916 合川区</t>
  </si>
  <si>
    <t>917 永川区</t>
  </si>
  <si>
    <t>918 南川区</t>
  </si>
  <si>
    <t>919 綦江区</t>
  </si>
  <si>
    <t>920 潼南区</t>
  </si>
  <si>
    <t>921 铜梁区</t>
  </si>
  <si>
    <t>922 大足区</t>
  </si>
  <si>
    <t>923 荣昌区</t>
  </si>
  <si>
    <t>924 璧山区</t>
  </si>
  <si>
    <t>925 万州区</t>
  </si>
  <si>
    <t>926 梁平区</t>
  </si>
  <si>
    <t>927 城口县</t>
  </si>
  <si>
    <t>928 丰都县</t>
  </si>
  <si>
    <t>929 垫江县</t>
  </si>
  <si>
    <t>930 忠  县</t>
  </si>
  <si>
    <t>931 开州区</t>
  </si>
  <si>
    <t>932 云阳县</t>
  </si>
  <si>
    <t>933 奉节县</t>
  </si>
  <si>
    <t>934 巫山县</t>
  </si>
  <si>
    <t>935 巫溪县</t>
  </si>
  <si>
    <t>936 黔江区</t>
  </si>
  <si>
    <t>937 武隆区</t>
  </si>
  <si>
    <t>938 石柱县</t>
  </si>
  <si>
    <t>939 彭水县</t>
  </si>
  <si>
    <t>940 酉阳县</t>
  </si>
  <si>
    <t>941 秀山县</t>
  </si>
  <si>
    <t>904 九龙坡区</t>
  </si>
  <si>
    <t>905 大渡口区</t>
  </si>
  <si>
    <t>市农业农村委</t>
  </si>
  <si>
    <t>耕地地力保护和种粮大户补贴</t>
  </si>
  <si>
    <t>农机购置补贴</t>
  </si>
  <si>
    <t>合计</t>
  </si>
  <si>
    <t>部门预算支出经济科目</t>
  </si>
  <si>
    <t>政府预算支出经济科目</t>
  </si>
  <si>
    <t>“商品和服务支出”（302）</t>
  </si>
  <si>
    <t>“农林水共同财政事权转移支付收入”（1100252）</t>
  </si>
  <si>
    <t>部门预算支出功能科目</t>
  </si>
  <si>
    <t>附件1</t>
  </si>
  <si>
    <t>942 高新区</t>
  </si>
  <si>
    <t>果菜茶有机肥替代化肥试点</t>
  </si>
  <si>
    <t>农业信贷担保业务补奖</t>
  </si>
  <si>
    <t>优势特色产业集群</t>
  </si>
  <si>
    <t>国家现代农业产业园</t>
  </si>
  <si>
    <t>农业产业强镇</t>
  </si>
  <si>
    <t>资金名称</t>
  </si>
  <si>
    <t>农业生产发展资金</t>
  </si>
  <si>
    <t>中央主管部门</t>
  </si>
  <si>
    <t>财政部、农业农村部</t>
  </si>
  <si>
    <t>省级财政部门</t>
  </si>
  <si>
    <t>重庆市财政局</t>
  </si>
  <si>
    <t>省级主管部门</t>
  </si>
  <si>
    <t>重庆市农业农村委员会</t>
  </si>
  <si>
    <t>区县财政部门</t>
  </si>
  <si>
    <t>有关区县财政局</t>
  </si>
  <si>
    <t>区县主管部门</t>
  </si>
  <si>
    <t>有关区县农业农村部门</t>
  </si>
  <si>
    <t>资金情况</t>
  </si>
  <si>
    <t>年度金额（万元）</t>
  </si>
  <si>
    <t>其中：中央补助</t>
  </si>
  <si>
    <t>年度目标</t>
  </si>
  <si>
    <t>指标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</si>
  <si>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</si>
  <si>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</si>
  <si>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</si>
  <si>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</si>
  <si>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</si>
  <si>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</si>
  <si>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</si>
  <si>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农机购置补贴机具数（台（套））</t>
  </si>
  <si>
    <t>果菜茶有机肥替代化肥试点县数量（个）</t>
  </si>
  <si>
    <t>基层农技推广体系改革建设实施县数（个）</t>
  </si>
  <si>
    <t>农业科技示范展示基地数量（个）</t>
  </si>
  <si>
    <t>高素质农民培育数量（人）</t>
  </si>
  <si>
    <t>创建国家现代农业产业园数量（个）</t>
  </si>
  <si>
    <t>生猪良种补贴数量（万头）</t>
  </si>
  <si>
    <t>质量指标</t>
  </si>
  <si>
    <t>农作物耕种收综合机械化率</t>
  </si>
  <si>
    <t>农业主推技术到位率</t>
  </si>
  <si>
    <t>≥95%</t>
  </si>
  <si>
    <t>时效指标</t>
  </si>
  <si>
    <t>耕地地力保护补贴发放时限</t>
  </si>
  <si>
    <t>成本指标</t>
  </si>
  <si>
    <t>绿色高质高效创建项目区节本增效水平</t>
  </si>
  <si>
    <t>效益指标</t>
  </si>
  <si>
    <t>社会效益指标</t>
  </si>
  <si>
    <t>服务小农户数量和服务规模经营水平</t>
  </si>
  <si>
    <t>生态效益指标</t>
  </si>
  <si>
    <t>推广应用农业绿色高质高效技术模式（个）</t>
  </si>
  <si>
    <t>可持续影响指标</t>
  </si>
  <si>
    <t>满意度指标</t>
  </si>
  <si>
    <t>服务对象满意度指标</t>
  </si>
  <si>
    <t>高素质农民培育满意度</t>
  </si>
  <si>
    <t>≥85%</t>
  </si>
  <si>
    <t>新型经营主体对农业生产发展资金项目实施的满意度</t>
  </si>
  <si>
    <t>≥80%</t>
  </si>
  <si>
    <t>市级机关和参公事业单位列“机关商品和服务支出”（502），市级事业单位列“对事业单位经常性补助”（505）。</t>
  </si>
  <si>
    <t>“费用补贴”（50701）</t>
  </si>
  <si>
    <t xml:space="preserve">中央农业生产发展资金绩效目标表 </t>
  </si>
  <si>
    <t>年度资金执行率</t>
  </si>
  <si>
    <t>资金使用无重大违规违纪问题</t>
  </si>
  <si>
    <t>无</t>
  </si>
  <si>
    <t>约束性任务资金</t>
  </si>
  <si>
    <t>指导性任务资金</t>
  </si>
  <si>
    <t>资金下达</t>
  </si>
  <si>
    <t>合计</t>
  </si>
  <si>
    <t>市农技总站</t>
  </si>
  <si>
    <t>市农机总站</t>
  </si>
  <si>
    <t>市农产品安全中心</t>
  </si>
  <si>
    <t>市农业学校</t>
  </si>
  <si>
    <t>市农业机械化学校</t>
  </si>
  <si>
    <t>市农广校</t>
  </si>
  <si>
    <t>市水产总站</t>
  </si>
  <si>
    <t>市级农业资源与生态保护资金用于耕地地力保护补贴项目工作经费</t>
  </si>
  <si>
    <t>本次下达</t>
  </si>
  <si>
    <t>重庆市农业融资担保集团有限公司</t>
  </si>
  <si>
    <t>市畜牧总站</t>
  </si>
  <si>
    <t>本次下达</t>
  </si>
  <si>
    <t>粮食风险金专户下达</t>
  </si>
  <si>
    <t>渝财农〔2020〕139号已下达</t>
  </si>
  <si>
    <t>粮食风险金专户下达</t>
  </si>
  <si>
    <t>小计</t>
  </si>
  <si>
    <t>收入科目</t>
  </si>
  <si>
    <t>市级单位列“科技转化与推广服务”（2130106），区县列“农业农村”（21301）</t>
  </si>
  <si>
    <t>“费用补贴”（31204）</t>
  </si>
  <si>
    <t>2021年中央农业生产发展等资金预算下达表</t>
  </si>
  <si>
    <t xml:space="preserve">    保护耕地地力，提高农机化水平，推进农业绿色发展，发展壮大乡村产业，创新农业经营方式。</t>
  </si>
  <si>
    <t>绿色高质高效行动县数量（含旱作）（个）</t>
  </si>
  <si>
    <t>农产品产地冷藏保鲜设施建设数量（个）</t>
  </si>
  <si>
    <t>支持的农民合作社数量占县级以上示范社的比例（％）</t>
  </si>
  <si>
    <t>支持的家庭农场数量占县级以上示范家庭农场的比例（％）</t>
  </si>
  <si>
    <t>农业生产托管服务面积（万亩）</t>
  </si>
  <si>
    <t>建设优势特色产业集群建设数量（个）</t>
  </si>
  <si>
    <t>新创建农业产业强镇数量（个）</t>
  </si>
  <si>
    <t>支持发展地理标志农产品数量（个）</t>
  </si>
  <si>
    <t>支持国家级畜禽遗传资源保种场（区、库）数量（个）</t>
  </si>
  <si>
    <t>种畜禽生产性能测定数量（只、头）</t>
  </si>
  <si>
    <t>提高</t>
  </si>
  <si>
    <t>高效协同重大技术推广机制模式</t>
  </si>
  <si>
    <t>建立</t>
  </si>
  <si>
    <t>注：市级单位资金绩效目标详见预算管理系统。纳入支持脱贫区县统筹整合使用的资金按相关规定开展绩效考评。</t>
  </si>
  <si>
    <t>附件2</t>
  </si>
  <si>
    <t xml:space="preserve"> 地方资金</t>
  </si>
  <si>
    <t>≥90%</t>
  </si>
  <si>
    <t>10：江津区、永川区、大足区、梁平区、忠县、开州区、云阳县、奉节县、酉阳县、秀山县</t>
  </si>
  <si>
    <t>3：江津区、南川区、大足区</t>
  </si>
  <si>
    <t>30：巴南区、合川区、万州区、永川区、云阳县、酉阳县、潼南区、忠县、涪陵区、开州区、荣昌区、丰都县、武隆区、大足区、黔江区、南川区、綦江区、江津区、巫溪县、城口县、璧山区、奉节县、彭水县、铜梁区、长寿区、秀山县、垫江县、巫山县、石柱县、梁平区</t>
  </si>
  <si>
    <t>60：巴南区、合川区、万州区、永川区、云阳县、酉阳县、潼南区、忠县、涪陵区、开州区、荣昌区、丰都县、武隆区、大足区、黔江区、南川区、綦江区、江津区、巫溪县、城口县、璧山区、奉节县、彭水县、铜梁区、长寿区、秀山县、垫江县、巫山县、石柱县、梁平区各2</t>
  </si>
  <si>
    <t>750。其中：万州100,黔江40,涪陵8,大渡口2,江北1,沙坪坝5,九龙坡2,南岸1,北碚6,渝北10,巴南5,长寿10,江津100,合川15,永川12,南川5,綦江18,大足100,璧山5,铜梁6,潼南13,荣昌25,开州100,梁平14,武隆5,城口10,丰都40,垫江8,忠县3,云阳6,奉节13,巫山13,巫溪10,石柱5,秀山4,酉阳5,彭水15,万盛10</t>
  </si>
  <si>
    <t>100。其中：北碚区0.78,巴南区3.59,渝北区5.11,涪陵区1.48,长寿区6.4,江津区3.5,合川区6.4,永川区7.17,南川区2.9,綦江区2.9,铜梁区3.89,大足区2.59,荣昌区5.11,万州区4.2,梁平区5.11,城口县5.11,丰都县3.89,垫江县8.32,忠县2.44,开州区5.11,云阳县2.9,奉节县3.2,巫山县1.74,巫溪县3.2,武隆区2.18,石柱县0.78</t>
  </si>
  <si>
    <t>18580。其中：万州区870、黔江区410、涪陵区590、北碚区230、九龙坡区110、渝北区500、南岸区80、巴南区350、长寿区500、江津区770、合川区770、永川区610、南川区410、綦江区680、大足区570、铜梁区570、璧山区540、潼南区580、荣昌区530、开州区1070、武隆区350、梁平区600、城口县220、丰都县560、垫江县680、忠县730、云阳县900、奉节县720、巫山县460、巫溪县430、石柱县380、秀山县500、酉阳县620、彭水县530、万盛经开区160</t>
  </si>
  <si>
    <t>51787。其中：万州区3091,涪陵区3616,大渡口区4,沙坪坝区23,九龙坡区48,南岸区3,江北区3,北碚区298,綦江区2166,大足区1182,渝北区569,巴南区1295,黔江区631,长寿区1008,江津区1449,合川区5082,永川区1262,南川区1752,万盛区170,潼南区1035,铜梁区1469,荣昌区2231,璧山区958,梁平区3656,武隆区1236,开州区2055,城口县11,丰都县2681,垫江县3438,忠县2715,云阳县1937,奉节县920,巫山县184,巫溪县447,石柱县1903,秀山县142,酉阳县391,彭水县723,高新区3</t>
  </si>
  <si>
    <t>12.2。其中：万州区2,綦江区0.6,黔江区2.6,合川区2.2,铜梁区0.8,荣昌区1,武隆区0.6,云阳县1.6,奉节县0.8</t>
  </si>
  <si>
    <t>2021年中央农业生产发展资金</t>
  </si>
  <si>
    <t>中央农业生产发展资金</t>
  </si>
  <si>
    <t>2：万州、丰都各1</t>
  </si>
  <si>
    <t>2：榨菜、柑橘各1</t>
  </si>
  <si>
    <t>7：开州、永川、黔江、酉阳、钢梁、巴南、垫江各1</t>
  </si>
  <si>
    <t>5：黔江、秀山、开州、巴南、合川各1</t>
  </si>
  <si>
    <t>3：国家级荣昌猪保护区、国家级荣昌猪保种场、国家级大足黑山羊保种场</t>
  </si>
  <si>
    <t>14000：其中涪陵5900，黔江8100</t>
  </si>
  <si>
    <t>3：粮油、柑橘、中药材各1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</si>
</sst>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E+00"/>
    <numFmt numFmtId="179" formatCode="0.0_ "/>
    <numFmt numFmtId="180" formatCode="0.0%"/>
    <numFmt numFmtId="181" formatCode="yyyy&quot;年&quot;m&quot;月&quot;d&quot;日&quot;;@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4"/>
      <name val="方正小标宋_GBK"/>
      <family val="4"/>
    </font>
    <font>
      <sz val="16"/>
      <name val="方正小标宋_GBK"/>
      <family val="4"/>
    </font>
    <font>
      <sz val="12"/>
      <name val="方正黑体_GBK"/>
      <family val="4"/>
    </font>
    <font>
      <sz val="11"/>
      <name val="方正小标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sz val="11"/>
      <color indexed="8"/>
      <name val="方正小标宋_GBK"/>
      <family val="4"/>
    </font>
    <font>
      <sz val="18"/>
      <name val="宋体"/>
      <family val="0"/>
    </font>
    <font>
      <sz val="10"/>
      <color indexed="8"/>
      <name val="方正仿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2"/>
      <color theme="1"/>
      <name val="方正黑体_GBK"/>
      <family val="4"/>
    </font>
    <font>
      <sz val="11"/>
      <color theme="1"/>
      <name val="方正小标宋_GBK"/>
      <family val="4"/>
    </font>
    <font>
      <sz val="18"/>
      <name val="Calibri"/>
      <family val="0"/>
    </font>
    <font>
      <sz val="10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177" fontId="48" fillId="0" borderId="10" xfId="0" applyNumberFormat="1" applyFont="1" applyBorder="1" applyAlignment="1">
      <alignment horizontal="center" vertical="center"/>
    </xf>
    <xf numFmtId="177" fontId="4" fillId="33" borderId="10" xfId="40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7" fontId="48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3" fontId="4" fillId="33" borderId="10" xfId="5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48" fillId="0" borderId="10" xfId="0" applyNumberFormat="1" applyFont="1" applyBorder="1" applyAlignment="1">
      <alignment horizontal="center" vertical="center"/>
    </xf>
    <xf numFmtId="177" fontId="48" fillId="0" borderId="11" xfId="0" applyNumberFormat="1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7" fontId="4" fillId="33" borderId="11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10" xfId="41" applyFont="1" applyFill="1" applyBorder="1" applyAlignment="1">
      <alignment horizontal="left" vertical="center" wrapText="1"/>
      <protection/>
    </xf>
    <xf numFmtId="9" fontId="52" fillId="0" borderId="10" xfId="41" applyNumberFormat="1" applyFont="1" applyFill="1" applyBorder="1" applyAlignment="1">
      <alignment horizontal="left" vertical="center" wrapText="1"/>
      <protection/>
    </xf>
    <xf numFmtId="181" fontId="52" fillId="0" borderId="10" xfId="41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7" fontId="48" fillId="0" borderId="0" xfId="0" applyNumberFormat="1" applyFont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177" fontId="48" fillId="0" borderId="17" xfId="0" applyNumberFormat="1" applyFont="1" applyBorder="1" applyAlignment="1">
      <alignment horizontal="center" vertical="center" wrapText="1"/>
    </xf>
    <xf numFmtId="177" fontId="48" fillId="0" borderId="16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right"/>
    </xf>
    <xf numFmtId="0" fontId="51" fillId="0" borderId="0" xfId="0" applyFont="1" applyAlignment="1">
      <alignment horizontal="center"/>
    </xf>
    <xf numFmtId="177" fontId="48" fillId="0" borderId="11" xfId="0" applyNumberFormat="1" applyFont="1" applyBorder="1" applyAlignment="1">
      <alignment horizontal="center" vertical="center"/>
    </xf>
    <xf numFmtId="177" fontId="48" fillId="0" borderId="17" xfId="0" applyNumberFormat="1" applyFont="1" applyBorder="1" applyAlignment="1">
      <alignment horizontal="center" vertical="center"/>
    </xf>
    <xf numFmtId="177" fontId="48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50" zoomScaleNormal="50" zoomScalePageLayoutView="0" workbookViewId="0" topLeftCell="A1">
      <selection activeCell="M12" sqref="M12"/>
    </sheetView>
  </sheetViews>
  <sheetFormatPr defaultColWidth="9.140625" defaultRowHeight="15"/>
  <cols>
    <col min="1" max="1" width="9.28125" style="1" customWidth="1"/>
    <col min="2" max="2" width="24.28125" style="1" customWidth="1"/>
    <col min="3" max="3" width="15.140625" style="1" customWidth="1"/>
    <col min="4" max="4" width="22.7109375" style="1" customWidth="1"/>
    <col min="5" max="5" width="19.421875" style="1" customWidth="1"/>
    <col min="6" max="17" width="15.00390625" style="1" customWidth="1"/>
    <col min="18" max="18" width="16.7109375" style="1" customWidth="1"/>
    <col min="19" max="19" width="19.57421875" style="9" customWidth="1"/>
    <col min="20" max="16384" width="8.8515625" style="9" customWidth="1"/>
  </cols>
  <sheetData>
    <row r="1" spans="1:18" s="24" customFormat="1" ht="33.75" customHeight="1">
      <c r="A1" s="20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26" customFormat="1" ht="50.25" customHeight="1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3:19" ht="36.75" customHeight="1"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10" customFormat="1" ht="30.75" customHeight="1">
      <c r="A4" s="45" t="s">
        <v>0</v>
      </c>
      <c r="B4" s="45" t="s">
        <v>4</v>
      </c>
      <c r="C4" s="47" t="s">
        <v>167</v>
      </c>
      <c r="D4" s="49"/>
      <c r="E4" s="49"/>
      <c r="F4" s="49"/>
      <c r="G4" s="49"/>
      <c r="H4" s="49"/>
      <c r="I4" s="49"/>
      <c r="J4" s="49"/>
      <c r="K4" s="49"/>
      <c r="L4" s="45" t="s">
        <v>118</v>
      </c>
      <c r="M4" s="45"/>
      <c r="N4" s="45"/>
      <c r="O4" s="45"/>
      <c r="P4" s="45"/>
      <c r="Q4" s="45"/>
      <c r="R4" s="45"/>
      <c r="S4" s="45"/>
    </row>
    <row r="5" spans="1:19" s="10" customFormat="1" ht="99" customHeight="1">
      <c r="A5" s="45"/>
      <c r="B5" s="45"/>
      <c r="C5" s="42" t="s">
        <v>119</v>
      </c>
      <c r="D5" s="47" t="s">
        <v>116</v>
      </c>
      <c r="E5" s="49"/>
      <c r="F5" s="49"/>
      <c r="G5" s="49"/>
      <c r="H5" s="49"/>
      <c r="I5" s="49"/>
      <c r="J5" s="49"/>
      <c r="K5" s="42" t="s">
        <v>117</v>
      </c>
      <c r="L5" s="45" t="s">
        <v>168</v>
      </c>
      <c r="M5" s="45"/>
      <c r="N5" s="45"/>
      <c r="O5" s="45"/>
      <c r="P5" s="45"/>
      <c r="Q5" s="45"/>
      <c r="R5" s="45"/>
      <c r="S5" s="31" t="s">
        <v>127</v>
      </c>
    </row>
    <row r="6" spans="1:19" s="10" customFormat="1" ht="37.5" customHeight="1">
      <c r="A6" s="45"/>
      <c r="B6" s="45"/>
      <c r="C6" s="44"/>
      <c r="D6" s="42" t="s">
        <v>44</v>
      </c>
      <c r="E6" s="42" t="s">
        <v>45</v>
      </c>
      <c r="F6" s="42" t="s">
        <v>54</v>
      </c>
      <c r="G6" s="42" t="s">
        <v>55</v>
      </c>
      <c r="H6" s="42" t="s">
        <v>56</v>
      </c>
      <c r="I6" s="42" t="s">
        <v>57</v>
      </c>
      <c r="J6" s="42" t="s">
        <v>58</v>
      </c>
      <c r="K6" s="44"/>
      <c r="L6" s="42" t="s">
        <v>46</v>
      </c>
      <c r="M6" s="45" t="s">
        <v>133</v>
      </c>
      <c r="N6" s="45"/>
      <c r="O6" s="45"/>
      <c r="P6" s="45" t="s">
        <v>131</v>
      </c>
      <c r="Q6" s="45"/>
      <c r="R6" s="45"/>
      <c r="S6" s="42" t="s">
        <v>128</v>
      </c>
    </row>
    <row r="7" spans="1:19" s="10" customFormat="1" ht="60.75" customHeight="1">
      <c r="A7" s="45"/>
      <c r="B7" s="45"/>
      <c r="C7" s="43"/>
      <c r="D7" s="43"/>
      <c r="E7" s="43"/>
      <c r="F7" s="43"/>
      <c r="G7" s="43"/>
      <c r="H7" s="43"/>
      <c r="I7" s="43"/>
      <c r="J7" s="43"/>
      <c r="K7" s="43"/>
      <c r="L7" s="43"/>
      <c r="M7" s="33" t="s">
        <v>135</v>
      </c>
      <c r="N7" s="33" t="s">
        <v>132</v>
      </c>
      <c r="O7" s="33"/>
      <c r="P7" s="33" t="s">
        <v>135</v>
      </c>
      <c r="Q7" s="33" t="s">
        <v>134</v>
      </c>
      <c r="R7" s="33"/>
      <c r="S7" s="43"/>
    </row>
    <row r="8" spans="1:19" s="10" customFormat="1" ht="30.75" customHeight="1">
      <c r="A8" s="47" t="s">
        <v>3</v>
      </c>
      <c r="B8" s="48"/>
      <c r="C8" s="11">
        <f aca="true" t="shared" si="0" ref="C8:K8">SUM(C9:C57)</f>
        <v>344036</v>
      </c>
      <c r="D8" s="11">
        <f t="shared" si="0"/>
        <v>222366</v>
      </c>
      <c r="E8" s="11">
        <f t="shared" si="0"/>
        <v>11253</v>
      </c>
      <c r="F8" s="2">
        <f t="shared" si="0"/>
        <v>1500</v>
      </c>
      <c r="G8" s="2">
        <f t="shared" si="0"/>
        <v>14000</v>
      </c>
      <c r="H8" s="2">
        <f t="shared" si="0"/>
        <v>25000</v>
      </c>
      <c r="I8" s="2">
        <f t="shared" si="0"/>
        <v>13000</v>
      </c>
      <c r="J8" s="2">
        <f t="shared" si="0"/>
        <v>2100</v>
      </c>
      <c r="K8" s="27">
        <f t="shared" si="0"/>
        <v>54817</v>
      </c>
      <c r="L8" s="3">
        <f>C8</f>
        <v>344036</v>
      </c>
      <c r="M8" s="19">
        <f>SUM(M9:M57)</f>
        <v>224012</v>
      </c>
      <c r="N8" s="19">
        <f>SUM(N9:N57)</f>
        <v>213904</v>
      </c>
      <c r="O8" s="19">
        <f>SUM(O9:O57)</f>
        <v>10108</v>
      </c>
      <c r="P8" s="3">
        <f>Q8+R8</f>
        <v>120024</v>
      </c>
      <c r="Q8" s="19">
        <f>SUM(Q9:Q57)</f>
        <v>3206</v>
      </c>
      <c r="R8" s="19">
        <f>SUM(R9:R57)</f>
        <v>116818</v>
      </c>
      <c r="S8" s="19">
        <f>SUM(S9:S57)</f>
        <v>1410</v>
      </c>
    </row>
    <row r="9" spans="1:23" s="10" customFormat="1" ht="30.75" customHeight="1">
      <c r="A9" s="4">
        <v>1</v>
      </c>
      <c r="B9" s="12" t="s">
        <v>6</v>
      </c>
      <c r="C9" s="2">
        <f>SUM(D9:K9)</f>
        <v>64</v>
      </c>
      <c r="D9" s="2">
        <v>54</v>
      </c>
      <c r="E9" s="13"/>
      <c r="F9" s="3"/>
      <c r="G9" s="3"/>
      <c r="H9" s="3"/>
      <c r="I9" s="3"/>
      <c r="J9" s="3"/>
      <c r="K9" s="32">
        <v>10</v>
      </c>
      <c r="L9" s="3">
        <f>C9</f>
        <v>64</v>
      </c>
      <c r="M9" s="3">
        <v>45</v>
      </c>
      <c r="N9" s="3">
        <v>45</v>
      </c>
      <c r="O9" s="3"/>
      <c r="P9" s="3">
        <f>Q9+R9</f>
        <v>19</v>
      </c>
      <c r="Q9" s="3">
        <v>9</v>
      </c>
      <c r="R9" s="19">
        <f>L9-M9-Q9</f>
        <v>10</v>
      </c>
      <c r="S9" s="31">
        <v>14</v>
      </c>
      <c r="U9" s="40"/>
      <c r="W9" s="40"/>
    </row>
    <row r="10" spans="1:23" s="10" customFormat="1" ht="30.75" customHeight="1">
      <c r="A10" s="4">
        <v>2</v>
      </c>
      <c r="B10" s="14" t="s">
        <v>5</v>
      </c>
      <c r="C10" s="27">
        <f aca="true" t="shared" si="1" ref="C10:C57">SUM(D10:K10)</f>
        <v>368</v>
      </c>
      <c r="D10" s="2">
        <v>233</v>
      </c>
      <c r="E10" s="13"/>
      <c r="F10" s="3"/>
      <c r="G10" s="3"/>
      <c r="H10" s="3"/>
      <c r="I10" s="3"/>
      <c r="J10" s="3"/>
      <c r="K10" s="32">
        <v>135</v>
      </c>
      <c r="L10" s="3">
        <f aca="true" t="shared" si="2" ref="L10:L57">C10</f>
        <v>368</v>
      </c>
      <c r="M10" s="3">
        <v>247</v>
      </c>
      <c r="N10" s="3">
        <v>233</v>
      </c>
      <c r="O10" s="3">
        <f aca="true" t="shared" si="3" ref="O10:O55">M10-N10</f>
        <v>14</v>
      </c>
      <c r="P10" s="3">
        <f aca="true" t="shared" si="4" ref="P10:P57">Q10+R10</f>
        <v>121</v>
      </c>
      <c r="Q10" s="3"/>
      <c r="R10" s="19">
        <f aca="true" t="shared" si="5" ref="R10:R57">L10-M10-Q10</f>
        <v>121</v>
      </c>
      <c r="S10" s="31">
        <v>15</v>
      </c>
      <c r="U10" s="40"/>
      <c r="W10" s="40"/>
    </row>
    <row r="11" spans="1:23" s="10" customFormat="1" ht="30.75" customHeight="1">
      <c r="A11" s="4">
        <v>3</v>
      </c>
      <c r="B11" s="14" t="s">
        <v>41</v>
      </c>
      <c r="C11" s="27">
        <f t="shared" si="1"/>
        <v>288</v>
      </c>
      <c r="D11" s="2">
        <v>182</v>
      </c>
      <c r="E11" s="13"/>
      <c r="F11" s="3"/>
      <c r="G11" s="3"/>
      <c r="H11" s="3"/>
      <c r="I11" s="3"/>
      <c r="J11" s="3"/>
      <c r="K11" s="32">
        <v>106</v>
      </c>
      <c r="L11" s="3">
        <f t="shared" si="2"/>
        <v>288</v>
      </c>
      <c r="M11" s="3">
        <v>245</v>
      </c>
      <c r="N11" s="3">
        <v>174</v>
      </c>
      <c r="O11" s="3">
        <f t="shared" si="3"/>
        <v>71</v>
      </c>
      <c r="P11" s="3">
        <f t="shared" si="4"/>
        <v>43</v>
      </c>
      <c r="Q11" s="3"/>
      <c r="R11" s="19">
        <f t="shared" si="5"/>
        <v>43</v>
      </c>
      <c r="S11" s="31">
        <v>16</v>
      </c>
      <c r="U11" s="40"/>
      <c r="W11" s="40"/>
    </row>
    <row r="12" spans="1:23" s="10" customFormat="1" ht="30.75" customHeight="1">
      <c r="A12" s="4">
        <v>4</v>
      </c>
      <c r="B12" s="15" t="s">
        <v>42</v>
      </c>
      <c r="C12" s="27">
        <f t="shared" si="1"/>
        <v>36</v>
      </c>
      <c r="D12" s="2">
        <v>21</v>
      </c>
      <c r="E12" s="13"/>
      <c r="F12" s="3"/>
      <c r="G12" s="3"/>
      <c r="H12" s="3"/>
      <c r="I12" s="3"/>
      <c r="J12" s="3"/>
      <c r="K12" s="32">
        <v>15</v>
      </c>
      <c r="L12" s="3">
        <f t="shared" si="2"/>
        <v>36</v>
      </c>
      <c r="M12" s="3">
        <v>16</v>
      </c>
      <c r="N12" s="3">
        <v>16</v>
      </c>
      <c r="O12" s="3"/>
      <c r="P12" s="3">
        <f t="shared" si="4"/>
        <v>20</v>
      </c>
      <c r="Q12" s="3">
        <v>5</v>
      </c>
      <c r="R12" s="19">
        <f t="shared" si="5"/>
        <v>15</v>
      </c>
      <c r="S12" s="31">
        <v>14</v>
      </c>
      <c r="U12" s="40"/>
      <c r="W12" s="40"/>
    </row>
    <row r="13" spans="1:23" s="10" customFormat="1" ht="30.75" customHeight="1">
      <c r="A13" s="4">
        <v>5</v>
      </c>
      <c r="B13" s="12" t="s">
        <v>7</v>
      </c>
      <c r="C13" s="27">
        <f t="shared" si="1"/>
        <v>98</v>
      </c>
      <c r="D13" s="2">
        <v>44</v>
      </c>
      <c r="E13" s="13"/>
      <c r="F13" s="3"/>
      <c r="G13" s="3"/>
      <c r="H13" s="3"/>
      <c r="I13" s="3"/>
      <c r="J13" s="3"/>
      <c r="K13" s="32">
        <v>54</v>
      </c>
      <c r="L13" s="3">
        <f t="shared" si="2"/>
        <v>98</v>
      </c>
      <c r="M13" s="3">
        <v>96</v>
      </c>
      <c r="N13" s="3">
        <v>44</v>
      </c>
      <c r="O13" s="3">
        <f t="shared" si="3"/>
        <v>52</v>
      </c>
      <c r="P13" s="3">
        <f t="shared" si="4"/>
        <v>2</v>
      </c>
      <c r="Q13" s="3"/>
      <c r="R13" s="19">
        <f t="shared" si="5"/>
        <v>2</v>
      </c>
      <c r="S13" s="31">
        <v>14</v>
      </c>
      <c r="U13" s="40"/>
      <c r="W13" s="40"/>
    </row>
    <row r="14" spans="1:23" s="10" customFormat="1" ht="30.75" customHeight="1">
      <c r="A14" s="4">
        <v>6</v>
      </c>
      <c r="B14" s="12" t="s">
        <v>8</v>
      </c>
      <c r="C14" s="27">
        <f t="shared" si="1"/>
        <v>1354</v>
      </c>
      <c r="D14" s="2">
        <v>941</v>
      </c>
      <c r="E14" s="13"/>
      <c r="F14" s="3"/>
      <c r="G14" s="3"/>
      <c r="H14" s="3"/>
      <c r="I14" s="3"/>
      <c r="J14" s="3"/>
      <c r="K14" s="32">
        <v>413</v>
      </c>
      <c r="L14" s="3">
        <f t="shared" si="2"/>
        <v>1354</v>
      </c>
      <c r="M14" s="3">
        <v>1134</v>
      </c>
      <c r="N14" s="3">
        <v>941</v>
      </c>
      <c r="O14" s="3">
        <f t="shared" si="3"/>
        <v>193</v>
      </c>
      <c r="P14" s="3">
        <f t="shared" si="4"/>
        <v>220</v>
      </c>
      <c r="Q14" s="3"/>
      <c r="R14" s="19">
        <f t="shared" si="5"/>
        <v>220</v>
      </c>
      <c r="S14" s="31">
        <v>21</v>
      </c>
      <c r="U14" s="40"/>
      <c r="W14" s="40"/>
    </row>
    <row r="15" spans="1:23" s="10" customFormat="1" ht="30.75" customHeight="1">
      <c r="A15" s="4">
        <v>7</v>
      </c>
      <c r="B15" s="12" t="s">
        <v>9</v>
      </c>
      <c r="C15" s="27">
        <f t="shared" si="1"/>
        <v>6173</v>
      </c>
      <c r="D15" s="2">
        <v>4217</v>
      </c>
      <c r="E15" s="13">
        <v>50</v>
      </c>
      <c r="F15" s="3"/>
      <c r="G15" s="3"/>
      <c r="H15" s="3"/>
      <c r="I15" s="3"/>
      <c r="J15" s="3">
        <v>300</v>
      </c>
      <c r="K15" s="32">
        <v>1606</v>
      </c>
      <c r="L15" s="3">
        <f t="shared" si="2"/>
        <v>6173</v>
      </c>
      <c r="M15" s="3">
        <v>4622</v>
      </c>
      <c r="N15" s="3">
        <v>4209</v>
      </c>
      <c r="O15" s="3">
        <f t="shared" si="3"/>
        <v>413</v>
      </c>
      <c r="P15" s="3">
        <f t="shared" si="4"/>
        <v>1551</v>
      </c>
      <c r="Q15" s="3"/>
      <c r="R15" s="19">
        <f t="shared" si="5"/>
        <v>1551</v>
      </c>
      <c r="S15" s="31">
        <v>27</v>
      </c>
      <c r="U15" s="40"/>
      <c r="W15" s="40"/>
    </row>
    <row r="16" spans="1:23" s="10" customFormat="1" ht="30.75" customHeight="1">
      <c r="A16" s="4">
        <v>8</v>
      </c>
      <c r="B16" s="12" t="s">
        <v>10</v>
      </c>
      <c r="C16" s="27">
        <f t="shared" si="1"/>
        <v>3477</v>
      </c>
      <c r="D16" s="2">
        <v>2236</v>
      </c>
      <c r="E16" s="16"/>
      <c r="F16" s="3"/>
      <c r="G16" s="3"/>
      <c r="H16" s="3"/>
      <c r="I16" s="3"/>
      <c r="J16" s="3"/>
      <c r="K16" s="32">
        <v>1241</v>
      </c>
      <c r="L16" s="3">
        <f t="shared" si="2"/>
        <v>3477</v>
      </c>
      <c r="M16" s="3">
        <v>2944</v>
      </c>
      <c r="N16" s="3">
        <v>2236</v>
      </c>
      <c r="O16" s="3">
        <f t="shared" si="3"/>
        <v>708</v>
      </c>
      <c r="P16" s="3">
        <f t="shared" si="4"/>
        <v>533</v>
      </c>
      <c r="Q16" s="3"/>
      <c r="R16" s="19">
        <f t="shared" si="5"/>
        <v>533</v>
      </c>
      <c r="S16" s="31">
        <v>21</v>
      </c>
      <c r="U16" s="40"/>
      <c r="W16" s="40"/>
    </row>
    <row r="17" spans="1:23" s="10" customFormat="1" ht="30.75" customHeight="1">
      <c r="A17" s="4">
        <v>9</v>
      </c>
      <c r="B17" s="12" t="s">
        <v>11</v>
      </c>
      <c r="C17" s="27">
        <f t="shared" si="1"/>
        <v>13310</v>
      </c>
      <c r="D17" s="2">
        <v>9590</v>
      </c>
      <c r="E17" s="16">
        <v>1073</v>
      </c>
      <c r="F17" s="3"/>
      <c r="G17" s="3"/>
      <c r="H17" s="3">
        <v>1330</v>
      </c>
      <c r="I17" s="3"/>
      <c r="J17" s="3"/>
      <c r="K17" s="32">
        <v>1317</v>
      </c>
      <c r="L17" s="3">
        <f t="shared" si="2"/>
        <v>13310</v>
      </c>
      <c r="M17" s="3">
        <v>9713</v>
      </c>
      <c r="N17" s="3">
        <v>9405</v>
      </c>
      <c r="O17" s="3">
        <f t="shared" si="3"/>
        <v>308</v>
      </c>
      <c r="P17" s="3">
        <f t="shared" si="4"/>
        <v>3597</v>
      </c>
      <c r="Q17" s="3"/>
      <c r="R17" s="19">
        <f t="shared" si="5"/>
        <v>3597</v>
      </c>
      <c r="S17" s="31">
        <v>63</v>
      </c>
      <c r="U17" s="40"/>
      <c r="W17" s="40"/>
    </row>
    <row r="18" spans="1:23" s="10" customFormat="1" ht="30.75" customHeight="1">
      <c r="A18" s="4">
        <v>10</v>
      </c>
      <c r="B18" s="12" t="s">
        <v>12</v>
      </c>
      <c r="C18" s="27">
        <f t="shared" si="1"/>
        <v>8929</v>
      </c>
      <c r="D18" s="2">
        <v>6585</v>
      </c>
      <c r="E18" s="16">
        <v>210</v>
      </c>
      <c r="F18" s="3"/>
      <c r="G18" s="3"/>
      <c r="H18" s="3">
        <v>815</v>
      </c>
      <c r="I18" s="3"/>
      <c r="J18" s="3"/>
      <c r="K18" s="32">
        <v>1319</v>
      </c>
      <c r="L18" s="3">
        <f t="shared" si="2"/>
        <v>8929</v>
      </c>
      <c r="M18" s="3">
        <v>6854</v>
      </c>
      <c r="N18" s="3">
        <v>6523</v>
      </c>
      <c r="O18" s="3">
        <f t="shared" si="3"/>
        <v>331</v>
      </c>
      <c r="P18" s="3">
        <f t="shared" si="4"/>
        <v>2075</v>
      </c>
      <c r="Q18" s="3"/>
      <c r="R18" s="19">
        <f t="shared" si="5"/>
        <v>2075</v>
      </c>
      <c r="S18" s="31">
        <v>32</v>
      </c>
      <c r="U18" s="40"/>
      <c r="W18" s="40"/>
    </row>
    <row r="19" spans="1:23" s="10" customFormat="1" ht="30.75" customHeight="1">
      <c r="A19" s="4">
        <v>11</v>
      </c>
      <c r="B19" s="12" t="s">
        <v>13</v>
      </c>
      <c r="C19" s="27">
        <f t="shared" si="1"/>
        <v>1486</v>
      </c>
      <c r="D19" s="2">
        <v>1104</v>
      </c>
      <c r="E19" s="16"/>
      <c r="F19" s="3"/>
      <c r="G19" s="3"/>
      <c r="H19" s="3"/>
      <c r="I19" s="3"/>
      <c r="J19" s="3"/>
      <c r="K19" s="32">
        <v>382</v>
      </c>
      <c r="L19" s="3">
        <f t="shared" si="2"/>
        <v>1486</v>
      </c>
      <c r="M19" s="3">
        <v>1153</v>
      </c>
      <c r="N19" s="3">
        <v>1104</v>
      </c>
      <c r="O19" s="3">
        <f t="shared" si="3"/>
        <v>49</v>
      </c>
      <c r="P19" s="3">
        <f t="shared" si="4"/>
        <v>333</v>
      </c>
      <c r="Q19" s="3"/>
      <c r="R19" s="19">
        <f t="shared" si="5"/>
        <v>333</v>
      </c>
      <c r="S19" s="31">
        <v>17</v>
      </c>
      <c r="U19" s="40"/>
      <c r="W19" s="40"/>
    </row>
    <row r="20" spans="1:23" s="10" customFormat="1" ht="30.75" customHeight="1">
      <c r="A20" s="4">
        <v>12</v>
      </c>
      <c r="B20" s="12" t="s">
        <v>14</v>
      </c>
      <c r="C20" s="27">
        <f t="shared" si="1"/>
        <v>20237</v>
      </c>
      <c r="D20" s="2">
        <v>11674</v>
      </c>
      <c r="E20" s="16">
        <v>500</v>
      </c>
      <c r="F20" s="3">
        <v>500</v>
      </c>
      <c r="G20" s="3"/>
      <c r="H20" s="3"/>
      <c r="I20" s="3">
        <v>4000</v>
      </c>
      <c r="J20" s="3"/>
      <c r="K20" s="32">
        <v>3563</v>
      </c>
      <c r="L20" s="3">
        <f t="shared" si="2"/>
        <v>20237</v>
      </c>
      <c r="M20" s="3">
        <v>11276</v>
      </c>
      <c r="N20" s="3">
        <v>11276</v>
      </c>
      <c r="O20" s="3">
        <f t="shared" si="3"/>
        <v>0</v>
      </c>
      <c r="P20" s="3">
        <f t="shared" si="4"/>
        <v>8961</v>
      </c>
      <c r="Q20" s="3">
        <v>313</v>
      </c>
      <c r="R20" s="19">
        <v>8648</v>
      </c>
      <c r="S20" s="31">
        <v>42</v>
      </c>
      <c r="U20" s="40"/>
      <c r="W20" s="40"/>
    </row>
    <row r="21" spans="1:23" s="10" customFormat="1" ht="30.75" customHeight="1">
      <c r="A21" s="4">
        <v>13</v>
      </c>
      <c r="B21" s="12" t="s">
        <v>15</v>
      </c>
      <c r="C21" s="27">
        <f t="shared" si="1"/>
        <v>18160</v>
      </c>
      <c r="D21" s="2">
        <v>13301</v>
      </c>
      <c r="E21" s="16">
        <v>1060</v>
      </c>
      <c r="F21" s="3"/>
      <c r="G21" s="3"/>
      <c r="H21" s="3">
        <v>1395</v>
      </c>
      <c r="I21" s="3"/>
      <c r="J21" s="3"/>
      <c r="K21" s="32">
        <v>2404</v>
      </c>
      <c r="L21" s="3">
        <f t="shared" si="2"/>
        <v>18160</v>
      </c>
      <c r="M21" s="3">
        <v>13153</v>
      </c>
      <c r="N21" s="3">
        <v>12975</v>
      </c>
      <c r="O21" s="3">
        <f t="shared" si="3"/>
        <v>178</v>
      </c>
      <c r="P21" s="3">
        <f t="shared" si="4"/>
        <v>5007</v>
      </c>
      <c r="Q21" s="3"/>
      <c r="R21" s="19">
        <f t="shared" si="5"/>
        <v>5007</v>
      </c>
      <c r="S21" s="31">
        <v>67</v>
      </c>
      <c r="U21" s="40"/>
      <c r="W21" s="40"/>
    </row>
    <row r="22" spans="1:23" s="10" customFormat="1" ht="30.75" customHeight="1">
      <c r="A22" s="4">
        <v>14</v>
      </c>
      <c r="B22" s="12" t="s">
        <v>16</v>
      </c>
      <c r="C22" s="27">
        <f t="shared" si="1"/>
        <v>12344</v>
      </c>
      <c r="D22" s="2">
        <v>9318</v>
      </c>
      <c r="E22" s="16">
        <v>850</v>
      </c>
      <c r="F22" s="3"/>
      <c r="G22" s="3"/>
      <c r="H22" s="3"/>
      <c r="I22" s="3"/>
      <c r="J22" s="3">
        <v>300</v>
      </c>
      <c r="K22" s="32">
        <v>1876</v>
      </c>
      <c r="L22" s="3">
        <f t="shared" si="2"/>
        <v>12344</v>
      </c>
      <c r="M22" s="3">
        <v>9129</v>
      </c>
      <c r="N22" s="3">
        <v>8374</v>
      </c>
      <c r="O22" s="3">
        <f t="shared" si="3"/>
        <v>755</v>
      </c>
      <c r="P22" s="3">
        <f t="shared" si="4"/>
        <v>3215</v>
      </c>
      <c r="Q22" s="3"/>
      <c r="R22" s="19">
        <f t="shared" si="5"/>
        <v>3215</v>
      </c>
      <c r="S22" s="31">
        <v>89</v>
      </c>
      <c r="U22" s="40"/>
      <c r="W22" s="40"/>
    </row>
    <row r="23" spans="1:23" s="10" customFormat="1" ht="30.75" customHeight="1">
      <c r="A23" s="4">
        <v>15</v>
      </c>
      <c r="B23" s="12" t="s">
        <v>17</v>
      </c>
      <c r="C23" s="27">
        <f t="shared" si="1"/>
        <v>7344</v>
      </c>
      <c r="D23" s="2">
        <v>5761</v>
      </c>
      <c r="E23" s="16">
        <v>50</v>
      </c>
      <c r="F23" s="3">
        <v>500</v>
      </c>
      <c r="G23" s="3"/>
      <c r="H23" s="3"/>
      <c r="I23" s="3"/>
      <c r="J23" s="3"/>
      <c r="K23" s="32">
        <v>1033</v>
      </c>
      <c r="L23" s="3">
        <f t="shared" si="2"/>
        <v>7344</v>
      </c>
      <c r="M23" s="3">
        <v>5689</v>
      </c>
      <c r="N23" s="3">
        <v>5689</v>
      </c>
      <c r="O23" s="3"/>
      <c r="P23" s="3">
        <f t="shared" si="4"/>
        <v>1655</v>
      </c>
      <c r="Q23" s="3">
        <v>30</v>
      </c>
      <c r="R23" s="19">
        <f t="shared" si="5"/>
        <v>1625</v>
      </c>
      <c r="S23" s="31">
        <v>29</v>
      </c>
      <c r="U23" s="40"/>
      <c r="W23" s="40"/>
    </row>
    <row r="24" spans="1:23" s="10" customFormat="1" ht="30.75" customHeight="1">
      <c r="A24" s="4">
        <v>16</v>
      </c>
      <c r="B24" s="12" t="s">
        <v>18</v>
      </c>
      <c r="C24" s="27">
        <f t="shared" si="1"/>
        <v>8345</v>
      </c>
      <c r="D24" s="2">
        <v>6894</v>
      </c>
      <c r="E24" s="16">
        <v>280</v>
      </c>
      <c r="F24" s="3"/>
      <c r="G24" s="3"/>
      <c r="H24" s="3"/>
      <c r="I24" s="3"/>
      <c r="J24" s="3"/>
      <c r="K24" s="32">
        <v>1171</v>
      </c>
      <c r="L24" s="3">
        <f t="shared" si="2"/>
        <v>8345</v>
      </c>
      <c r="M24" s="3">
        <v>6801</v>
      </c>
      <c r="N24" s="3">
        <v>6695</v>
      </c>
      <c r="O24" s="3">
        <f t="shared" si="3"/>
        <v>106</v>
      </c>
      <c r="P24" s="3">
        <f t="shared" si="4"/>
        <v>1544</v>
      </c>
      <c r="Q24" s="3"/>
      <c r="R24" s="19">
        <f t="shared" si="5"/>
        <v>1544</v>
      </c>
      <c r="S24" s="31">
        <v>54</v>
      </c>
      <c r="U24" s="40"/>
      <c r="W24" s="40"/>
    </row>
    <row r="25" spans="1:23" s="10" customFormat="1" ht="30.75" customHeight="1">
      <c r="A25" s="4">
        <v>17</v>
      </c>
      <c r="B25" s="12" t="s">
        <v>19</v>
      </c>
      <c r="C25" s="27">
        <f t="shared" si="1"/>
        <v>10253</v>
      </c>
      <c r="D25" s="2">
        <v>7398</v>
      </c>
      <c r="E25" s="16">
        <v>900</v>
      </c>
      <c r="F25" s="3"/>
      <c r="G25" s="3"/>
      <c r="H25" s="3">
        <v>1100</v>
      </c>
      <c r="I25" s="3"/>
      <c r="J25" s="3"/>
      <c r="K25" s="32">
        <v>855</v>
      </c>
      <c r="L25" s="3">
        <f t="shared" si="2"/>
        <v>10253</v>
      </c>
      <c r="M25" s="3">
        <v>6591</v>
      </c>
      <c r="N25" s="3">
        <v>6591</v>
      </c>
      <c r="O25" s="3"/>
      <c r="P25" s="3">
        <f t="shared" si="4"/>
        <v>3662</v>
      </c>
      <c r="Q25" s="3">
        <v>239</v>
      </c>
      <c r="R25" s="19">
        <f t="shared" si="5"/>
        <v>3423</v>
      </c>
      <c r="S25" s="31">
        <v>73</v>
      </c>
      <c r="U25" s="40"/>
      <c r="W25" s="40"/>
    </row>
    <row r="26" spans="1:23" s="10" customFormat="1" ht="30.75" customHeight="1">
      <c r="A26" s="4">
        <v>18</v>
      </c>
      <c r="B26" s="12" t="s">
        <v>20</v>
      </c>
      <c r="C26" s="27">
        <f t="shared" si="1"/>
        <v>9556</v>
      </c>
      <c r="D26" s="2">
        <v>6674</v>
      </c>
      <c r="E26" s="16">
        <v>350</v>
      </c>
      <c r="F26" s="3"/>
      <c r="G26" s="3"/>
      <c r="H26" s="3">
        <v>1000</v>
      </c>
      <c r="I26" s="3"/>
      <c r="J26" s="3">
        <v>300</v>
      </c>
      <c r="K26" s="32">
        <v>1232</v>
      </c>
      <c r="L26" s="3">
        <f t="shared" si="2"/>
        <v>9556</v>
      </c>
      <c r="M26" s="3">
        <v>6683</v>
      </c>
      <c r="N26" s="3">
        <v>6502</v>
      </c>
      <c r="O26" s="3">
        <f t="shared" si="3"/>
        <v>181</v>
      </c>
      <c r="P26" s="3">
        <f t="shared" si="4"/>
        <v>2873</v>
      </c>
      <c r="Q26" s="3"/>
      <c r="R26" s="19">
        <f t="shared" si="5"/>
        <v>2873</v>
      </c>
      <c r="S26" s="31">
        <v>42</v>
      </c>
      <c r="U26" s="40"/>
      <c r="W26" s="40"/>
    </row>
    <row r="27" spans="1:23" s="10" customFormat="1" ht="30.75" customHeight="1">
      <c r="A27" s="4">
        <v>19</v>
      </c>
      <c r="B27" s="12" t="s">
        <v>21</v>
      </c>
      <c r="C27" s="27">
        <f t="shared" si="1"/>
        <v>15078</v>
      </c>
      <c r="D27" s="2">
        <v>7742</v>
      </c>
      <c r="E27" s="16">
        <v>260</v>
      </c>
      <c r="F27" s="3">
        <v>500</v>
      </c>
      <c r="G27" s="3"/>
      <c r="H27" s="3">
        <v>3155</v>
      </c>
      <c r="I27" s="3"/>
      <c r="J27" s="3"/>
      <c r="K27" s="32">
        <v>3421</v>
      </c>
      <c r="L27" s="3">
        <f t="shared" si="2"/>
        <v>15078</v>
      </c>
      <c r="M27" s="3">
        <v>7565</v>
      </c>
      <c r="N27" s="3">
        <v>7543</v>
      </c>
      <c r="O27" s="3">
        <f t="shared" si="3"/>
        <v>22</v>
      </c>
      <c r="P27" s="3">
        <f t="shared" si="4"/>
        <v>7513</v>
      </c>
      <c r="Q27" s="3"/>
      <c r="R27" s="19">
        <f t="shared" si="5"/>
        <v>7513</v>
      </c>
      <c r="S27" s="31">
        <v>40</v>
      </c>
      <c r="U27" s="40"/>
      <c r="W27" s="40"/>
    </row>
    <row r="28" spans="1:23" s="10" customFormat="1" ht="30.75" customHeight="1">
      <c r="A28" s="4">
        <v>20</v>
      </c>
      <c r="B28" s="12" t="s">
        <v>22</v>
      </c>
      <c r="C28" s="27">
        <f t="shared" si="1"/>
        <v>9363</v>
      </c>
      <c r="D28" s="2">
        <v>5633</v>
      </c>
      <c r="E28" s="16"/>
      <c r="F28" s="3"/>
      <c r="G28" s="3"/>
      <c r="H28" s="3">
        <v>1800</v>
      </c>
      <c r="I28" s="3"/>
      <c r="J28" s="3"/>
      <c r="K28" s="32">
        <v>1930</v>
      </c>
      <c r="L28" s="3">
        <f t="shared" si="2"/>
        <v>9363</v>
      </c>
      <c r="M28" s="3">
        <v>5715</v>
      </c>
      <c r="N28" s="3">
        <v>5302</v>
      </c>
      <c r="O28" s="3">
        <f t="shared" si="3"/>
        <v>413</v>
      </c>
      <c r="P28" s="3">
        <f t="shared" si="4"/>
        <v>3648</v>
      </c>
      <c r="Q28" s="3"/>
      <c r="R28" s="19">
        <f t="shared" si="5"/>
        <v>3648</v>
      </c>
      <c r="S28" s="31">
        <v>57</v>
      </c>
      <c r="U28" s="40"/>
      <c r="W28" s="40"/>
    </row>
    <row r="29" spans="1:23" s="10" customFormat="1" ht="30.75" customHeight="1">
      <c r="A29" s="4">
        <v>21</v>
      </c>
      <c r="B29" s="12" t="s">
        <v>23</v>
      </c>
      <c r="C29" s="27">
        <f t="shared" si="1"/>
        <v>3741</v>
      </c>
      <c r="D29" s="2">
        <v>3155</v>
      </c>
      <c r="E29" s="16"/>
      <c r="F29" s="3"/>
      <c r="G29" s="3"/>
      <c r="H29" s="3"/>
      <c r="I29" s="3"/>
      <c r="J29" s="3"/>
      <c r="K29" s="32">
        <v>586</v>
      </c>
      <c r="L29" s="3">
        <f t="shared" si="2"/>
        <v>3741</v>
      </c>
      <c r="M29" s="3">
        <v>3189</v>
      </c>
      <c r="N29" s="3">
        <v>3147</v>
      </c>
      <c r="O29" s="3">
        <f t="shared" si="3"/>
        <v>42</v>
      </c>
      <c r="P29" s="3">
        <f t="shared" si="4"/>
        <v>552</v>
      </c>
      <c r="Q29" s="3"/>
      <c r="R29" s="19">
        <f t="shared" si="5"/>
        <v>552</v>
      </c>
      <c r="S29" s="31">
        <v>24</v>
      </c>
      <c r="U29" s="40"/>
      <c r="W29" s="40"/>
    </row>
    <row r="30" spans="1:23" s="10" customFormat="1" ht="30.75" customHeight="1">
      <c r="A30" s="4">
        <v>22</v>
      </c>
      <c r="B30" s="12" t="s">
        <v>24</v>
      </c>
      <c r="C30" s="27">
        <f t="shared" si="1"/>
        <v>19420</v>
      </c>
      <c r="D30" s="2">
        <v>10455</v>
      </c>
      <c r="E30" s="16">
        <v>945</v>
      </c>
      <c r="F30" s="3"/>
      <c r="G30" s="3"/>
      <c r="H30" s="3">
        <v>1550</v>
      </c>
      <c r="I30" s="3">
        <v>3000</v>
      </c>
      <c r="J30" s="3"/>
      <c r="K30" s="32">
        <v>3470</v>
      </c>
      <c r="L30" s="3">
        <f t="shared" si="2"/>
        <v>19420</v>
      </c>
      <c r="M30" s="3">
        <v>10789</v>
      </c>
      <c r="N30" s="3">
        <v>10308</v>
      </c>
      <c r="O30" s="3">
        <f t="shared" si="3"/>
        <v>481</v>
      </c>
      <c r="P30" s="3">
        <f t="shared" si="4"/>
        <v>8631</v>
      </c>
      <c r="Q30" s="3"/>
      <c r="R30" s="19">
        <f t="shared" si="5"/>
        <v>8631</v>
      </c>
      <c r="S30" s="31">
        <v>46</v>
      </c>
      <c r="U30" s="40"/>
      <c r="W30" s="40"/>
    </row>
    <row r="31" spans="1:23" s="10" customFormat="1" ht="30.75" customHeight="1">
      <c r="A31" s="4">
        <v>23</v>
      </c>
      <c r="B31" s="12" t="s">
        <v>25</v>
      </c>
      <c r="C31" s="27">
        <f t="shared" si="1"/>
        <v>10338</v>
      </c>
      <c r="D31" s="2">
        <v>7427</v>
      </c>
      <c r="E31" s="16">
        <v>1150</v>
      </c>
      <c r="F31" s="3"/>
      <c r="G31" s="3"/>
      <c r="H31" s="3"/>
      <c r="I31" s="3"/>
      <c r="J31" s="3"/>
      <c r="K31" s="32">
        <v>1761</v>
      </c>
      <c r="L31" s="3">
        <f t="shared" si="2"/>
        <v>10338</v>
      </c>
      <c r="M31" s="3">
        <v>7887</v>
      </c>
      <c r="N31" s="3">
        <v>7041</v>
      </c>
      <c r="O31" s="3">
        <f t="shared" si="3"/>
        <v>846</v>
      </c>
      <c r="P31" s="3">
        <f t="shared" si="4"/>
        <v>2451</v>
      </c>
      <c r="Q31" s="3"/>
      <c r="R31" s="19">
        <f t="shared" si="5"/>
        <v>2451</v>
      </c>
      <c r="S31" s="31">
        <v>64</v>
      </c>
      <c r="U31" s="40"/>
      <c r="W31" s="40"/>
    </row>
    <row r="32" spans="1:23" s="10" customFormat="1" ht="30.75" customHeight="1">
      <c r="A32" s="4">
        <v>24</v>
      </c>
      <c r="B32" s="12" t="s">
        <v>26</v>
      </c>
      <c r="C32" s="27">
        <f t="shared" si="1"/>
        <v>3117</v>
      </c>
      <c r="D32" s="2">
        <v>2220</v>
      </c>
      <c r="E32" s="16"/>
      <c r="F32" s="3"/>
      <c r="G32" s="3"/>
      <c r="H32" s="3"/>
      <c r="I32" s="3"/>
      <c r="J32" s="3"/>
      <c r="K32" s="32">
        <v>897</v>
      </c>
      <c r="L32" s="3">
        <f t="shared" si="2"/>
        <v>3117</v>
      </c>
      <c r="M32" s="3">
        <v>2876</v>
      </c>
      <c r="N32" s="3">
        <v>2220</v>
      </c>
      <c r="O32" s="3">
        <f t="shared" si="3"/>
        <v>656</v>
      </c>
      <c r="P32" s="3">
        <f t="shared" si="4"/>
        <v>241</v>
      </c>
      <c r="Q32" s="3"/>
      <c r="R32" s="19">
        <f t="shared" si="5"/>
        <v>241</v>
      </c>
      <c r="S32" s="31">
        <v>18</v>
      </c>
      <c r="U32" s="40"/>
      <c r="W32" s="40"/>
    </row>
    <row r="33" spans="1:23" s="10" customFormat="1" ht="30.75" customHeight="1">
      <c r="A33" s="4">
        <v>25</v>
      </c>
      <c r="B33" s="12" t="s">
        <v>27</v>
      </c>
      <c r="C33" s="27">
        <f t="shared" si="1"/>
        <v>13920</v>
      </c>
      <c r="D33" s="2">
        <v>6907</v>
      </c>
      <c r="E33" s="16">
        <v>940</v>
      </c>
      <c r="F33" s="3"/>
      <c r="G33" s="3"/>
      <c r="H33" s="3">
        <v>1375</v>
      </c>
      <c r="I33" s="3">
        <v>3000</v>
      </c>
      <c r="J33" s="3"/>
      <c r="K33" s="32">
        <v>1698</v>
      </c>
      <c r="L33" s="3">
        <f t="shared" si="2"/>
        <v>13920</v>
      </c>
      <c r="M33" s="3">
        <v>7447</v>
      </c>
      <c r="N33" s="3">
        <v>6900</v>
      </c>
      <c r="O33" s="3">
        <f t="shared" si="3"/>
        <v>547</v>
      </c>
      <c r="P33" s="3">
        <f t="shared" si="4"/>
        <v>6473</v>
      </c>
      <c r="Q33" s="3"/>
      <c r="R33" s="19">
        <f t="shared" si="5"/>
        <v>6473</v>
      </c>
      <c r="S33" s="31">
        <v>28</v>
      </c>
      <c r="U33" s="40"/>
      <c r="W33" s="40"/>
    </row>
    <row r="34" spans="1:23" s="10" customFormat="1" ht="30.75" customHeight="1">
      <c r="A34" s="4">
        <v>26</v>
      </c>
      <c r="B34" s="12" t="s">
        <v>28</v>
      </c>
      <c r="C34" s="27">
        <f t="shared" si="1"/>
        <v>11502</v>
      </c>
      <c r="D34" s="2">
        <v>7713</v>
      </c>
      <c r="E34" s="16">
        <v>980</v>
      </c>
      <c r="F34" s="3"/>
      <c r="G34" s="3"/>
      <c r="H34" s="3">
        <v>920</v>
      </c>
      <c r="I34" s="3"/>
      <c r="J34" s="3">
        <v>300</v>
      </c>
      <c r="K34" s="32">
        <v>1589</v>
      </c>
      <c r="L34" s="3">
        <f t="shared" si="2"/>
        <v>11502</v>
      </c>
      <c r="M34" s="3">
        <v>8453</v>
      </c>
      <c r="N34" s="3">
        <v>7524</v>
      </c>
      <c r="O34" s="3">
        <f t="shared" si="3"/>
        <v>929</v>
      </c>
      <c r="P34" s="3">
        <f t="shared" si="4"/>
        <v>3049</v>
      </c>
      <c r="Q34" s="3"/>
      <c r="R34" s="19">
        <f t="shared" si="5"/>
        <v>3049</v>
      </c>
      <c r="S34" s="31">
        <v>46</v>
      </c>
      <c r="U34" s="40"/>
      <c r="W34" s="40"/>
    </row>
    <row r="35" spans="1:23" s="10" customFormat="1" ht="30.75" customHeight="1">
      <c r="A35" s="4">
        <v>27</v>
      </c>
      <c r="B35" s="12" t="s">
        <v>29</v>
      </c>
      <c r="C35" s="27">
        <f t="shared" si="1"/>
        <v>13111</v>
      </c>
      <c r="D35" s="2">
        <v>8255</v>
      </c>
      <c r="E35" s="16">
        <v>150</v>
      </c>
      <c r="F35" s="3"/>
      <c r="G35" s="3"/>
      <c r="H35" s="3">
        <v>3450</v>
      </c>
      <c r="I35" s="3"/>
      <c r="J35" s="3"/>
      <c r="K35" s="32">
        <v>1256</v>
      </c>
      <c r="L35" s="3">
        <f t="shared" si="2"/>
        <v>13111</v>
      </c>
      <c r="M35" s="3">
        <v>7797</v>
      </c>
      <c r="N35" s="3">
        <v>7797</v>
      </c>
      <c r="O35" s="3"/>
      <c r="P35" s="3">
        <f t="shared" si="4"/>
        <v>5314</v>
      </c>
      <c r="Q35" s="3">
        <v>347</v>
      </c>
      <c r="R35" s="19">
        <f t="shared" si="5"/>
        <v>4967</v>
      </c>
      <c r="S35" s="31">
        <v>38</v>
      </c>
      <c r="U35" s="40"/>
      <c r="W35" s="40"/>
    </row>
    <row r="36" spans="1:23" s="10" customFormat="1" ht="30.75" customHeight="1">
      <c r="A36" s="4">
        <v>28</v>
      </c>
      <c r="B36" s="12" t="s">
        <v>30</v>
      </c>
      <c r="C36" s="27">
        <f t="shared" si="1"/>
        <v>19795</v>
      </c>
      <c r="D36" s="2">
        <v>12443</v>
      </c>
      <c r="E36" s="16">
        <v>500</v>
      </c>
      <c r="F36" s="3"/>
      <c r="G36" s="3"/>
      <c r="H36" s="3">
        <v>2400</v>
      </c>
      <c r="I36" s="3"/>
      <c r="J36" s="3">
        <v>300</v>
      </c>
      <c r="K36" s="32">
        <v>4152</v>
      </c>
      <c r="L36" s="3">
        <f t="shared" si="2"/>
        <v>19795</v>
      </c>
      <c r="M36" s="3">
        <v>11796</v>
      </c>
      <c r="N36" s="3">
        <v>11796</v>
      </c>
      <c r="O36" s="3"/>
      <c r="P36" s="3">
        <f t="shared" si="4"/>
        <v>7999</v>
      </c>
      <c r="Q36" s="3">
        <v>79</v>
      </c>
      <c r="R36" s="19">
        <f t="shared" si="5"/>
        <v>7920</v>
      </c>
      <c r="S36" s="31">
        <v>61</v>
      </c>
      <c r="U36" s="40"/>
      <c r="W36" s="40"/>
    </row>
    <row r="37" spans="1:23" s="10" customFormat="1" ht="30.75" customHeight="1">
      <c r="A37" s="4">
        <v>29</v>
      </c>
      <c r="B37" s="12" t="s">
        <v>31</v>
      </c>
      <c r="C37" s="27">
        <f t="shared" si="1"/>
        <v>12711</v>
      </c>
      <c r="D37" s="2">
        <v>9068</v>
      </c>
      <c r="E37" s="16">
        <v>560</v>
      </c>
      <c r="F37" s="3"/>
      <c r="G37" s="3"/>
      <c r="H37" s="3">
        <v>1400</v>
      </c>
      <c r="I37" s="3"/>
      <c r="J37" s="3"/>
      <c r="K37" s="32">
        <v>1683</v>
      </c>
      <c r="L37" s="3">
        <f t="shared" si="2"/>
        <v>12711</v>
      </c>
      <c r="M37" s="3">
        <v>9205</v>
      </c>
      <c r="N37" s="3">
        <v>8979</v>
      </c>
      <c r="O37" s="3">
        <f t="shared" si="3"/>
        <v>226</v>
      </c>
      <c r="P37" s="3">
        <f t="shared" si="4"/>
        <v>3506</v>
      </c>
      <c r="Q37" s="3"/>
      <c r="R37" s="19">
        <f t="shared" si="5"/>
        <v>3506</v>
      </c>
      <c r="S37" s="31">
        <v>43</v>
      </c>
      <c r="U37" s="40"/>
      <c r="W37" s="40"/>
    </row>
    <row r="38" spans="1:23" s="10" customFormat="1" ht="30.75" customHeight="1">
      <c r="A38" s="4">
        <v>30</v>
      </c>
      <c r="B38" s="12" t="s">
        <v>32</v>
      </c>
      <c r="C38" s="27">
        <f t="shared" si="1"/>
        <v>13280</v>
      </c>
      <c r="D38" s="2">
        <v>8567</v>
      </c>
      <c r="E38" s="16">
        <v>50</v>
      </c>
      <c r="F38" s="3"/>
      <c r="G38" s="3"/>
      <c r="H38" s="3"/>
      <c r="I38" s="3">
        <v>3000</v>
      </c>
      <c r="J38" s="3"/>
      <c r="K38" s="32">
        <v>1663</v>
      </c>
      <c r="L38" s="3">
        <f t="shared" si="2"/>
        <v>13280</v>
      </c>
      <c r="M38" s="3">
        <v>8256</v>
      </c>
      <c r="N38" s="3">
        <v>8256</v>
      </c>
      <c r="O38" s="3"/>
      <c r="P38" s="3">
        <f t="shared" si="4"/>
        <v>5024</v>
      </c>
      <c r="Q38" s="3">
        <v>168</v>
      </c>
      <c r="R38" s="19">
        <f t="shared" si="5"/>
        <v>4856</v>
      </c>
      <c r="S38" s="31">
        <v>43</v>
      </c>
      <c r="U38" s="40"/>
      <c r="W38" s="40"/>
    </row>
    <row r="39" spans="1:23" s="10" customFormat="1" ht="30.75" customHeight="1">
      <c r="A39" s="4">
        <v>31</v>
      </c>
      <c r="B39" s="12" t="s">
        <v>33</v>
      </c>
      <c r="C39" s="27">
        <f t="shared" si="1"/>
        <v>6004</v>
      </c>
      <c r="D39" s="2">
        <v>5021</v>
      </c>
      <c r="E39" s="16"/>
      <c r="F39" s="3"/>
      <c r="G39" s="3"/>
      <c r="H39" s="3"/>
      <c r="I39" s="3"/>
      <c r="J39" s="3"/>
      <c r="K39" s="32">
        <v>983</v>
      </c>
      <c r="L39" s="3">
        <f t="shared" si="2"/>
        <v>6004</v>
      </c>
      <c r="M39" s="3">
        <v>5023</v>
      </c>
      <c r="N39" s="3">
        <v>5001</v>
      </c>
      <c r="O39" s="3">
        <f t="shared" si="3"/>
        <v>22</v>
      </c>
      <c r="P39" s="3">
        <f t="shared" si="4"/>
        <v>981</v>
      </c>
      <c r="Q39" s="3"/>
      <c r="R39" s="19">
        <f t="shared" si="5"/>
        <v>981</v>
      </c>
      <c r="S39" s="31">
        <v>25</v>
      </c>
      <c r="U39" s="40"/>
      <c r="W39" s="40"/>
    </row>
    <row r="40" spans="1:23" s="10" customFormat="1" ht="30.75" customHeight="1">
      <c r="A40" s="4">
        <v>32</v>
      </c>
      <c r="B40" s="12" t="s">
        <v>34</v>
      </c>
      <c r="C40" s="27">
        <f t="shared" si="1"/>
        <v>6581</v>
      </c>
      <c r="D40" s="2">
        <v>5552</v>
      </c>
      <c r="E40" s="16"/>
      <c r="F40" s="3"/>
      <c r="G40" s="3"/>
      <c r="H40" s="3"/>
      <c r="I40" s="3"/>
      <c r="J40" s="3"/>
      <c r="K40" s="32">
        <v>1029</v>
      </c>
      <c r="L40" s="3">
        <f t="shared" si="2"/>
        <v>6581</v>
      </c>
      <c r="M40" s="3">
        <v>5567</v>
      </c>
      <c r="N40" s="3">
        <v>5537</v>
      </c>
      <c r="O40" s="3">
        <f t="shared" si="3"/>
        <v>30</v>
      </c>
      <c r="P40" s="3">
        <f t="shared" si="4"/>
        <v>1014</v>
      </c>
      <c r="Q40" s="3"/>
      <c r="R40" s="19">
        <f t="shared" si="5"/>
        <v>1014</v>
      </c>
      <c r="S40" s="31">
        <v>24</v>
      </c>
      <c r="U40" s="40"/>
      <c r="W40" s="40"/>
    </row>
    <row r="41" spans="1:23" s="10" customFormat="1" ht="30.75" customHeight="1">
      <c r="A41" s="4">
        <v>33</v>
      </c>
      <c r="B41" s="12" t="s">
        <v>35</v>
      </c>
      <c r="C41" s="27">
        <f t="shared" si="1"/>
        <v>7412</v>
      </c>
      <c r="D41" s="2">
        <v>4967</v>
      </c>
      <c r="E41" s="17"/>
      <c r="F41" s="3"/>
      <c r="G41" s="3"/>
      <c r="H41" s="3"/>
      <c r="I41" s="3"/>
      <c r="J41" s="3">
        <v>300</v>
      </c>
      <c r="K41" s="32">
        <v>2145</v>
      </c>
      <c r="L41" s="3">
        <f t="shared" si="2"/>
        <v>7412</v>
      </c>
      <c r="M41" s="3">
        <v>4760</v>
      </c>
      <c r="N41" s="3">
        <v>4760</v>
      </c>
      <c r="O41" s="3"/>
      <c r="P41" s="3">
        <f t="shared" si="4"/>
        <v>2652</v>
      </c>
      <c r="Q41" s="3">
        <v>159</v>
      </c>
      <c r="R41" s="19">
        <f t="shared" si="5"/>
        <v>2493</v>
      </c>
      <c r="S41" s="31">
        <v>29</v>
      </c>
      <c r="U41" s="40"/>
      <c r="W41" s="40"/>
    </row>
    <row r="42" spans="1:23" s="10" customFormat="1" ht="30.75" customHeight="1">
      <c r="A42" s="4">
        <v>34</v>
      </c>
      <c r="B42" s="12" t="s">
        <v>36</v>
      </c>
      <c r="C42" s="27">
        <f t="shared" si="1"/>
        <v>5480</v>
      </c>
      <c r="D42" s="2">
        <v>4535</v>
      </c>
      <c r="E42" s="17"/>
      <c r="F42" s="3"/>
      <c r="G42" s="3"/>
      <c r="H42" s="3"/>
      <c r="I42" s="3"/>
      <c r="J42" s="3"/>
      <c r="K42" s="32">
        <v>945</v>
      </c>
      <c r="L42" s="3">
        <f t="shared" si="2"/>
        <v>5480</v>
      </c>
      <c r="M42" s="3">
        <v>4621</v>
      </c>
      <c r="N42" s="3">
        <v>4520</v>
      </c>
      <c r="O42" s="3">
        <f t="shared" si="3"/>
        <v>101</v>
      </c>
      <c r="P42" s="3">
        <f t="shared" si="4"/>
        <v>859</v>
      </c>
      <c r="Q42" s="3"/>
      <c r="R42" s="19">
        <f t="shared" si="5"/>
        <v>859</v>
      </c>
      <c r="S42" s="31">
        <v>24</v>
      </c>
      <c r="U42" s="40"/>
      <c r="W42" s="40"/>
    </row>
    <row r="43" spans="1:23" s="10" customFormat="1" ht="30.75" customHeight="1">
      <c r="A43" s="4">
        <v>35</v>
      </c>
      <c r="B43" s="12" t="s">
        <v>37</v>
      </c>
      <c r="C43" s="27">
        <f t="shared" si="1"/>
        <v>5524</v>
      </c>
      <c r="D43" s="2">
        <v>4605</v>
      </c>
      <c r="E43" s="17">
        <v>182</v>
      </c>
      <c r="F43" s="3"/>
      <c r="G43" s="3"/>
      <c r="H43" s="3"/>
      <c r="I43" s="3"/>
      <c r="J43" s="3"/>
      <c r="K43" s="32">
        <v>737</v>
      </c>
      <c r="L43" s="3">
        <f t="shared" si="2"/>
        <v>5524</v>
      </c>
      <c r="M43" s="3">
        <v>4632</v>
      </c>
      <c r="N43" s="3">
        <v>4602</v>
      </c>
      <c r="O43" s="3">
        <f t="shared" si="3"/>
        <v>30</v>
      </c>
      <c r="P43" s="3">
        <f t="shared" si="4"/>
        <v>892</v>
      </c>
      <c r="Q43" s="3"/>
      <c r="R43" s="19">
        <f t="shared" si="5"/>
        <v>892</v>
      </c>
      <c r="S43" s="31">
        <v>23</v>
      </c>
      <c r="U43" s="40"/>
      <c r="W43" s="40"/>
    </row>
    <row r="44" spans="1:23" s="10" customFormat="1" ht="30.75" customHeight="1">
      <c r="A44" s="4">
        <v>36</v>
      </c>
      <c r="B44" s="12" t="s">
        <v>38</v>
      </c>
      <c r="C44" s="27">
        <f t="shared" si="1"/>
        <v>8743</v>
      </c>
      <c r="D44" s="2">
        <v>7647</v>
      </c>
      <c r="E44" s="17">
        <v>200</v>
      </c>
      <c r="F44" s="3"/>
      <c r="G44" s="3"/>
      <c r="H44" s="3"/>
      <c r="I44" s="3"/>
      <c r="J44" s="3"/>
      <c r="K44" s="32">
        <v>896</v>
      </c>
      <c r="L44" s="3">
        <f t="shared" si="2"/>
        <v>8743</v>
      </c>
      <c r="M44" s="3">
        <v>6896</v>
      </c>
      <c r="N44" s="3">
        <v>6896</v>
      </c>
      <c r="O44" s="3"/>
      <c r="P44" s="3">
        <f t="shared" si="4"/>
        <v>1847</v>
      </c>
      <c r="Q44" s="3">
        <v>501</v>
      </c>
      <c r="R44" s="19">
        <f t="shared" si="5"/>
        <v>1346</v>
      </c>
      <c r="S44" s="31">
        <v>48</v>
      </c>
      <c r="U44" s="40"/>
      <c r="W44" s="40"/>
    </row>
    <row r="45" spans="1:23" s="10" customFormat="1" ht="30.75" customHeight="1">
      <c r="A45" s="4">
        <v>37</v>
      </c>
      <c r="B45" s="12" t="s">
        <v>39</v>
      </c>
      <c r="C45" s="27">
        <f t="shared" si="1"/>
        <v>9488</v>
      </c>
      <c r="D45" s="2">
        <v>8272</v>
      </c>
      <c r="E45" s="17"/>
      <c r="F45" s="3"/>
      <c r="G45" s="3"/>
      <c r="H45" s="3"/>
      <c r="I45" s="3"/>
      <c r="J45" s="3">
        <v>300</v>
      </c>
      <c r="K45" s="32">
        <v>916</v>
      </c>
      <c r="L45" s="3">
        <f t="shared" si="2"/>
        <v>9488</v>
      </c>
      <c r="M45" s="3">
        <v>7412</v>
      </c>
      <c r="N45" s="3">
        <v>7412</v>
      </c>
      <c r="O45" s="3"/>
      <c r="P45" s="3">
        <f t="shared" si="4"/>
        <v>2076</v>
      </c>
      <c r="Q45" s="3">
        <v>798</v>
      </c>
      <c r="R45" s="19">
        <f t="shared" si="5"/>
        <v>1278</v>
      </c>
      <c r="S45" s="31">
        <v>36</v>
      </c>
      <c r="U45" s="40"/>
      <c r="W45" s="40"/>
    </row>
    <row r="46" spans="1:23" s="10" customFormat="1" ht="30.75" customHeight="1">
      <c r="A46" s="4">
        <v>38</v>
      </c>
      <c r="B46" s="12" t="s">
        <v>40</v>
      </c>
      <c r="C46" s="27">
        <f t="shared" si="1"/>
        <v>6882</v>
      </c>
      <c r="D46" s="2">
        <v>5838</v>
      </c>
      <c r="E46" s="17"/>
      <c r="F46" s="3"/>
      <c r="G46" s="3"/>
      <c r="H46" s="3"/>
      <c r="I46" s="3"/>
      <c r="J46" s="3"/>
      <c r="K46" s="32">
        <v>1044</v>
      </c>
      <c r="L46" s="3">
        <f t="shared" si="2"/>
        <v>6882</v>
      </c>
      <c r="M46" s="3">
        <v>5214</v>
      </c>
      <c r="N46" s="3">
        <v>5214</v>
      </c>
      <c r="O46" s="3"/>
      <c r="P46" s="3">
        <f t="shared" si="4"/>
        <v>1668</v>
      </c>
      <c r="Q46" s="3">
        <v>558</v>
      </c>
      <c r="R46" s="19">
        <f t="shared" si="5"/>
        <v>1110</v>
      </c>
      <c r="S46" s="31">
        <v>28</v>
      </c>
      <c r="U46" s="40"/>
      <c r="W46" s="40"/>
    </row>
    <row r="47" spans="1:23" s="10" customFormat="1" ht="30.75" customHeight="1">
      <c r="A47" s="4">
        <v>39</v>
      </c>
      <c r="B47" s="12" t="s">
        <v>53</v>
      </c>
      <c r="C47" s="27">
        <f t="shared" si="1"/>
        <v>145</v>
      </c>
      <c r="D47" s="2">
        <v>117</v>
      </c>
      <c r="E47" s="17">
        <v>13</v>
      </c>
      <c r="F47" s="3"/>
      <c r="G47" s="3"/>
      <c r="H47" s="3"/>
      <c r="I47" s="3"/>
      <c r="J47" s="3"/>
      <c r="K47" s="32">
        <v>15</v>
      </c>
      <c r="L47" s="3">
        <f t="shared" si="2"/>
        <v>145</v>
      </c>
      <c r="M47" s="19">
        <v>131</v>
      </c>
      <c r="N47" s="3">
        <v>117</v>
      </c>
      <c r="O47" s="3">
        <f t="shared" si="3"/>
        <v>14</v>
      </c>
      <c r="P47" s="3">
        <f t="shared" si="4"/>
        <v>14</v>
      </c>
      <c r="Q47" s="19"/>
      <c r="R47" s="19">
        <f t="shared" si="5"/>
        <v>14</v>
      </c>
      <c r="S47" s="31">
        <v>15</v>
      </c>
      <c r="U47" s="40"/>
      <c r="W47" s="40"/>
    </row>
    <row r="48" spans="1:19" s="10" customFormat="1" ht="30.75" customHeight="1">
      <c r="A48" s="4">
        <v>40</v>
      </c>
      <c r="B48" s="18" t="s">
        <v>43</v>
      </c>
      <c r="C48" s="27">
        <f t="shared" si="1"/>
        <v>4330</v>
      </c>
      <c r="D48" s="2"/>
      <c r="E48" s="2"/>
      <c r="F48" s="2"/>
      <c r="G48" s="2"/>
      <c r="H48" s="2">
        <v>2410</v>
      </c>
      <c r="I48" s="2"/>
      <c r="J48" s="2"/>
      <c r="K48" s="28">
        <v>1920</v>
      </c>
      <c r="L48" s="3">
        <f t="shared" si="2"/>
        <v>4330</v>
      </c>
      <c r="M48" s="19">
        <v>1220</v>
      </c>
      <c r="N48" s="3"/>
      <c r="O48" s="3">
        <f t="shared" si="3"/>
        <v>1220</v>
      </c>
      <c r="P48" s="3">
        <f t="shared" si="4"/>
        <v>3110</v>
      </c>
      <c r="Q48" s="19"/>
      <c r="R48" s="19">
        <f t="shared" si="5"/>
        <v>3110</v>
      </c>
      <c r="S48" s="31"/>
    </row>
    <row r="49" spans="1:19" s="10" customFormat="1" ht="30.75" customHeight="1">
      <c r="A49" s="4">
        <v>41</v>
      </c>
      <c r="B49" s="18" t="s">
        <v>120</v>
      </c>
      <c r="C49" s="27">
        <f t="shared" si="1"/>
        <v>220</v>
      </c>
      <c r="D49" s="2"/>
      <c r="E49" s="2"/>
      <c r="F49" s="2"/>
      <c r="G49" s="2"/>
      <c r="H49" s="2">
        <v>100</v>
      </c>
      <c r="I49" s="2"/>
      <c r="J49" s="2"/>
      <c r="K49" s="28">
        <v>120</v>
      </c>
      <c r="L49" s="3">
        <f t="shared" si="2"/>
        <v>220</v>
      </c>
      <c r="M49" s="19">
        <v>80</v>
      </c>
      <c r="N49" s="3"/>
      <c r="O49" s="3">
        <f t="shared" si="3"/>
        <v>80</v>
      </c>
      <c r="P49" s="3">
        <f t="shared" si="4"/>
        <v>140</v>
      </c>
      <c r="Q49" s="19"/>
      <c r="R49" s="19">
        <f t="shared" si="5"/>
        <v>140</v>
      </c>
      <c r="S49" s="31"/>
    </row>
    <row r="50" spans="1:19" s="10" customFormat="1" ht="30.75" customHeight="1">
      <c r="A50" s="4">
        <v>42</v>
      </c>
      <c r="B50" s="18" t="s">
        <v>121</v>
      </c>
      <c r="C50" s="27">
        <f t="shared" si="1"/>
        <v>40</v>
      </c>
      <c r="D50" s="2"/>
      <c r="E50" s="2"/>
      <c r="F50" s="2"/>
      <c r="G50" s="2"/>
      <c r="H50" s="2"/>
      <c r="I50" s="2"/>
      <c r="J50" s="2"/>
      <c r="K50" s="28">
        <v>40</v>
      </c>
      <c r="L50" s="3">
        <f t="shared" si="2"/>
        <v>40</v>
      </c>
      <c r="M50" s="19">
        <v>40</v>
      </c>
      <c r="N50" s="3"/>
      <c r="O50" s="3">
        <f t="shared" si="3"/>
        <v>40</v>
      </c>
      <c r="P50" s="3"/>
      <c r="Q50" s="19"/>
      <c r="R50" s="19"/>
      <c r="S50" s="31"/>
    </row>
    <row r="51" spans="1:19" s="10" customFormat="1" ht="30.75" customHeight="1">
      <c r="A51" s="4">
        <v>43</v>
      </c>
      <c r="B51" s="18" t="s">
        <v>122</v>
      </c>
      <c r="C51" s="27">
        <f t="shared" si="1"/>
        <v>20</v>
      </c>
      <c r="D51" s="2"/>
      <c r="E51" s="2"/>
      <c r="F51" s="2"/>
      <c r="G51" s="2"/>
      <c r="H51" s="2"/>
      <c r="I51" s="2"/>
      <c r="J51" s="2"/>
      <c r="K51" s="28">
        <v>20</v>
      </c>
      <c r="L51" s="3">
        <f t="shared" si="2"/>
        <v>20</v>
      </c>
      <c r="M51" s="19">
        <v>20</v>
      </c>
      <c r="N51" s="3"/>
      <c r="O51" s="3">
        <f t="shared" si="3"/>
        <v>20</v>
      </c>
      <c r="P51" s="3"/>
      <c r="Q51" s="19"/>
      <c r="R51" s="19"/>
      <c r="S51" s="31"/>
    </row>
    <row r="52" spans="1:19" s="10" customFormat="1" ht="30.75" customHeight="1">
      <c r="A52" s="4">
        <v>44</v>
      </c>
      <c r="B52" s="18" t="s">
        <v>123</v>
      </c>
      <c r="C52" s="27">
        <f t="shared" si="1"/>
        <v>40</v>
      </c>
      <c r="D52" s="2"/>
      <c r="E52" s="2"/>
      <c r="F52" s="2"/>
      <c r="G52" s="2"/>
      <c r="H52" s="2"/>
      <c r="I52" s="2"/>
      <c r="J52" s="2"/>
      <c r="K52" s="28">
        <v>40</v>
      </c>
      <c r="L52" s="3">
        <f t="shared" si="2"/>
        <v>40</v>
      </c>
      <c r="M52" s="19">
        <v>40</v>
      </c>
      <c r="N52" s="3"/>
      <c r="O52" s="3">
        <f t="shared" si="3"/>
        <v>40</v>
      </c>
      <c r="P52" s="3"/>
      <c r="Q52" s="19"/>
      <c r="R52" s="19"/>
      <c r="S52" s="31"/>
    </row>
    <row r="53" spans="1:19" s="10" customFormat="1" ht="30.75" customHeight="1">
      <c r="A53" s="4">
        <v>45</v>
      </c>
      <c r="B53" s="18" t="s">
        <v>124</v>
      </c>
      <c r="C53" s="27">
        <f t="shared" si="1"/>
        <v>40</v>
      </c>
      <c r="D53" s="2"/>
      <c r="E53" s="2"/>
      <c r="F53" s="2"/>
      <c r="G53" s="2"/>
      <c r="H53" s="2"/>
      <c r="I53" s="2"/>
      <c r="J53" s="2"/>
      <c r="K53" s="28">
        <v>40</v>
      </c>
      <c r="L53" s="3">
        <f t="shared" si="2"/>
        <v>40</v>
      </c>
      <c r="M53" s="19">
        <v>40</v>
      </c>
      <c r="N53" s="3"/>
      <c r="O53" s="3">
        <f t="shared" si="3"/>
        <v>40</v>
      </c>
      <c r="P53" s="3"/>
      <c r="Q53" s="19"/>
      <c r="R53" s="19"/>
      <c r="S53" s="31"/>
    </row>
    <row r="54" spans="1:19" s="10" customFormat="1" ht="30.75" customHeight="1">
      <c r="A54" s="4">
        <v>46</v>
      </c>
      <c r="B54" s="18" t="s">
        <v>125</v>
      </c>
      <c r="C54" s="27">
        <f t="shared" si="1"/>
        <v>910</v>
      </c>
      <c r="D54" s="2"/>
      <c r="E54" s="2"/>
      <c r="F54" s="2"/>
      <c r="G54" s="2"/>
      <c r="H54" s="2"/>
      <c r="I54" s="2"/>
      <c r="J54" s="2"/>
      <c r="K54" s="28">
        <v>910</v>
      </c>
      <c r="L54" s="3">
        <f t="shared" si="2"/>
        <v>910</v>
      </c>
      <c r="M54" s="19">
        <v>910</v>
      </c>
      <c r="N54" s="3"/>
      <c r="O54" s="3">
        <f t="shared" si="3"/>
        <v>910</v>
      </c>
      <c r="P54" s="3"/>
      <c r="Q54" s="19"/>
      <c r="R54" s="19"/>
      <c r="S54" s="31"/>
    </row>
    <row r="55" spans="1:19" s="10" customFormat="1" ht="30.75" customHeight="1">
      <c r="A55" s="4">
        <v>47</v>
      </c>
      <c r="B55" s="18" t="s">
        <v>126</v>
      </c>
      <c r="C55" s="27">
        <f t="shared" si="1"/>
        <v>40</v>
      </c>
      <c r="D55" s="2"/>
      <c r="E55" s="2"/>
      <c r="F55" s="2"/>
      <c r="G55" s="2"/>
      <c r="H55" s="2"/>
      <c r="I55" s="2"/>
      <c r="J55" s="2"/>
      <c r="K55" s="28">
        <v>40</v>
      </c>
      <c r="L55" s="3">
        <f t="shared" si="2"/>
        <v>40</v>
      </c>
      <c r="M55" s="19">
        <v>40</v>
      </c>
      <c r="N55" s="3"/>
      <c r="O55" s="3">
        <f t="shared" si="3"/>
        <v>40</v>
      </c>
      <c r="P55" s="3"/>
      <c r="Q55" s="19"/>
      <c r="R55" s="19"/>
      <c r="S55" s="31"/>
    </row>
    <row r="56" spans="1:19" s="10" customFormat="1" ht="39.75" customHeight="1">
      <c r="A56" s="4">
        <v>48</v>
      </c>
      <c r="B56" s="18" t="s">
        <v>130</v>
      </c>
      <c r="C56" s="27">
        <f t="shared" si="1"/>
        <v>139</v>
      </c>
      <c r="D56" s="2"/>
      <c r="E56" s="2"/>
      <c r="F56" s="2"/>
      <c r="G56" s="2"/>
      <c r="H56" s="2"/>
      <c r="I56" s="2"/>
      <c r="J56" s="2"/>
      <c r="K56" s="28">
        <v>139</v>
      </c>
      <c r="L56" s="3">
        <f t="shared" si="2"/>
        <v>139</v>
      </c>
      <c r="M56" s="3"/>
      <c r="N56" s="3"/>
      <c r="O56" s="3"/>
      <c r="P56" s="3">
        <f t="shared" si="4"/>
        <v>139</v>
      </c>
      <c r="Q56" s="19"/>
      <c r="R56" s="19">
        <f t="shared" si="5"/>
        <v>139</v>
      </c>
      <c r="S56" s="31"/>
    </row>
    <row r="57" spans="1:19" s="10" customFormat="1" ht="47.25" customHeight="1">
      <c r="A57" s="4">
        <v>49</v>
      </c>
      <c r="B57" s="18" t="s">
        <v>129</v>
      </c>
      <c r="C57" s="27">
        <f t="shared" si="1"/>
        <v>14800</v>
      </c>
      <c r="D57" s="2"/>
      <c r="E57" s="2"/>
      <c r="F57" s="2"/>
      <c r="G57" s="2">
        <v>14000</v>
      </c>
      <c r="H57" s="2">
        <v>800</v>
      </c>
      <c r="I57" s="2"/>
      <c r="J57" s="2"/>
      <c r="K57" s="28"/>
      <c r="L57" s="3">
        <f t="shared" si="2"/>
        <v>14800</v>
      </c>
      <c r="M57" s="3"/>
      <c r="N57" s="3"/>
      <c r="O57" s="3"/>
      <c r="P57" s="3">
        <f t="shared" si="4"/>
        <v>14800</v>
      </c>
      <c r="Q57" s="19"/>
      <c r="R57" s="19">
        <f t="shared" si="5"/>
        <v>14800</v>
      </c>
      <c r="S57" s="31"/>
    </row>
    <row r="58" spans="1:19" s="10" customFormat="1" ht="36" customHeight="1">
      <c r="A58" s="42" t="s">
        <v>1</v>
      </c>
      <c r="B58" s="18" t="s">
        <v>136</v>
      </c>
      <c r="C58" s="28"/>
      <c r="D58" s="58" t="s">
        <v>50</v>
      </c>
      <c r="E58" s="59"/>
      <c r="F58" s="59"/>
      <c r="G58" s="59"/>
      <c r="H58" s="59"/>
      <c r="I58" s="59"/>
      <c r="J58" s="59"/>
      <c r="K58" s="60"/>
      <c r="L58" s="19"/>
      <c r="M58" s="19"/>
      <c r="N58" s="19"/>
      <c r="O58" s="19"/>
      <c r="P58" s="19"/>
      <c r="Q58" s="19"/>
      <c r="R58" s="19"/>
      <c r="S58" s="41"/>
    </row>
    <row r="59" spans="1:19" s="10" customFormat="1" ht="54" customHeight="1">
      <c r="A59" s="44"/>
      <c r="B59" s="12" t="s">
        <v>51</v>
      </c>
      <c r="C59" s="27"/>
      <c r="D59" s="58" t="s">
        <v>137</v>
      </c>
      <c r="E59" s="59"/>
      <c r="F59" s="59"/>
      <c r="G59" s="59"/>
      <c r="H59" s="59"/>
      <c r="I59" s="59"/>
      <c r="J59" s="59"/>
      <c r="K59" s="60"/>
      <c r="L59" s="19"/>
      <c r="M59" s="19"/>
      <c r="N59" s="19"/>
      <c r="O59" s="19"/>
      <c r="P59" s="19"/>
      <c r="Q59" s="19"/>
      <c r="R59" s="19"/>
      <c r="S59" s="31"/>
    </row>
    <row r="60" spans="1:19" s="10" customFormat="1" ht="67.5" customHeight="1">
      <c r="A60" s="44"/>
      <c r="B60" s="12" t="s">
        <v>47</v>
      </c>
      <c r="C60" s="29"/>
      <c r="D60" s="50" t="s">
        <v>49</v>
      </c>
      <c r="E60" s="51"/>
      <c r="F60" s="52"/>
      <c r="G60" s="19" t="s">
        <v>138</v>
      </c>
      <c r="H60" s="58" t="s">
        <v>49</v>
      </c>
      <c r="I60" s="59"/>
      <c r="J60" s="59"/>
      <c r="K60" s="60"/>
      <c r="L60" s="19"/>
      <c r="M60" s="19"/>
      <c r="N60" s="19"/>
      <c r="O60" s="19"/>
      <c r="P60" s="19"/>
      <c r="Q60" s="19"/>
      <c r="R60" s="19"/>
      <c r="S60" s="31"/>
    </row>
    <row r="61" spans="1:19" s="10" customFormat="1" ht="84.75" customHeight="1">
      <c r="A61" s="43"/>
      <c r="B61" s="12" t="s">
        <v>48</v>
      </c>
      <c r="C61" s="30"/>
      <c r="D61" s="53" t="s">
        <v>110</v>
      </c>
      <c r="E61" s="54"/>
      <c r="F61" s="55"/>
      <c r="G61" s="30" t="s">
        <v>111</v>
      </c>
      <c r="H61" s="53" t="s">
        <v>110</v>
      </c>
      <c r="I61" s="54"/>
      <c r="J61" s="54"/>
      <c r="K61" s="55"/>
      <c r="L61" s="30"/>
      <c r="M61" s="30"/>
      <c r="N61" s="30"/>
      <c r="O61" s="30"/>
      <c r="P61" s="30"/>
      <c r="Q61" s="30"/>
      <c r="R61" s="30"/>
      <c r="S61" s="31"/>
    </row>
    <row r="62" ht="17.25" customHeight="1"/>
    <row r="63" spans="1:18" ht="62.25" customHeight="1">
      <c r="A63" s="57"/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</sheetData>
  <sheetProtection/>
  <mergeCells count="30">
    <mergeCell ref="D61:F61"/>
    <mergeCell ref="H61:K61"/>
    <mergeCell ref="C3:S3"/>
    <mergeCell ref="A63:B63"/>
    <mergeCell ref="M6:O6"/>
    <mergeCell ref="P6:R6"/>
    <mergeCell ref="L5:R5"/>
    <mergeCell ref="D59:K59"/>
    <mergeCell ref="D58:K58"/>
    <mergeCell ref="H60:K60"/>
    <mergeCell ref="D60:F60"/>
    <mergeCell ref="L4:S4"/>
    <mergeCell ref="L6:L7"/>
    <mergeCell ref="D6:D7"/>
    <mergeCell ref="E6:E7"/>
    <mergeCell ref="F6:F7"/>
    <mergeCell ref="G6:G7"/>
    <mergeCell ref="H6:H7"/>
    <mergeCell ref="I6:I7"/>
    <mergeCell ref="J6:J7"/>
    <mergeCell ref="S6:S7"/>
    <mergeCell ref="A58:A61"/>
    <mergeCell ref="B4:B7"/>
    <mergeCell ref="A2:R2"/>
    <mergeCell ref="A8:B8"/>
    <mergeCell ref="C5:C7"/>
    <mergeCell ref="A4:A7"/>
    <mergeCell ref="D5:J5"/>
    <mergeCell ref="K5:K7"/>
    <mergeCell ref="C4:K4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31">
      <selection activeCell="E38" sqref="E38"/>
    </sheetView>
  </sheetViews>
  <sheetFormatPr defaultColWidth="9.00390625" defaultRowHeight="15"/>
  <cols>
    <col min="1" max="1" width="4.7109375" style="5" customWidth="1"/>
    <col min="2" max="2" width="5.8515625" style="5" customWidth="1"/>
    <col min="3" max="3" width="5.28125" style="5" customWidth="1"/>
    <col min="4" max="4" width="37.421875" style="5" customWidth="1"/>
    <col min="5" max="5" width="48.7109375" style="5" customWidth="1"/>
    <col min="6" max="16384" width="9.00390625" style="5" customWidth="1"/>
  </cols>
  <sheetData>
    <row r="1" spans="1:5" s="21" customFormat="1" ht="15">
      <c r="A1" s="68" t="s">
        <v>155</v>
      </c>
      <c r="B1" s="68"/>
      <c r="C1" s="68"/>
      <c r="D1" s="22"/>
      <c r="E1" s="22"/>
    </row>
    <row r="2" spans="1:5" s="25" customFormat="1" ht="38.25" customHeight="1">
      <c r="A2" s="69" t="s">
        <v>112</v>
      </c>
      <c r="B2" s="69"/>
      <c r="C2" s="69"/>
      <c r="D2" s="69"/>
      <c r="E2" s="69"/>
    </row>
    <row r="3" spans="1:5" s="6" customFormat="1" ht="18.75" customHeight="1">
      <c r="A3" s="61" t="s">
        <v>59</v>
      </c>
      <c r="B3" s="61"/>
      <c r="C3" s="61"/>
      <c r="D3" s="61"/>
      <c r="E3" s="38" t="s">
        <v>60</v>
      </c>
    </row>
    <row r="4" spans="1:5" s="6" customFormat="1" ht="18.75" customHeight="1">
      <c r="A4" s="61" t="s">
        <v>61</v>
      </c>
      <c r="B4" s="61"/>
      <c r="C4" s="61"/>
      <c r="D4" s="61"/>
      <c r="E4" s="38" t="s">
        <v>62</v>
      </c>
    </row>
    <row r="5" spans="1:5" s="6" customFormat="1" ht="18.75" customHeight="1">
      <c r="A5" s="61" t="s">
        <v>63</v>
      </c>
      <c r="B5" s="61"/>
      <c r="C5" s="61"/>
      <c r="D5" s="61"/>
      <c r="E5" s="38" t="s">
        <v>64</v>
      </c>
    </row>
    <row r="6" spans="1:5" s="6" customFormat="1" ht="18.75" customHeight="1">
      <c r="A6" s="61" t="s">
        <v>65</v>
      </c>
      <c r="B6" s="61"/>
      <c r="C6" s="61"/>
      <c r="D6" s="61"/>
      <c r="E6" s="38" t="s">
        <v>66</v>
      </c>
    </row>
    <row r="7" spans="1:5" s="6" customFormat="1" ht="18.75" customHeight="1">
      <c r="A7" s="61" t="s">
        <v>67</v>
      </c>
      <c r="B7" s="61"/>
      <c r="C7" s="61"/>
      <c r="D7" s="61"/>
      <c r="E7" s="38" t="s">
        <v>68</v>
      </c>
    </row>
    <row r="8" spans="1:5" s="6" customFormat="1" ht="18.75" customHeight="1">
      <c r="A8" s="61" t="s">
        <v>69</v>
      </c>
      <c r="B8" s="61"/>
      <c r="C8" s="61"/>
      <c r="D8" s="61"/>
      <c r="E8" s="38" t="s">
        <v>70</v>
      </c>
    </row>
    <row r="9" spans="1:5" s="6" customFormat="1" ht="18.75" customHeight="1">
      <c r="A9" s="61" t="s">
        <v>71</v>
      </c>
      <c r="B9" s="61" t="s">
        <v>72</v>
      </c>
      <c r="C9" s="61"/>
      <c r="D9" s="61"/>
      <c r="E9" s="38">
        <v>345536</v>
      </c>
    </row>
    <row r="10" spans="1:5" s="6" customFormat="1" ht="18.75" customHeight="1">
      <c r="A10" s="61"/>
      <c r="B10" s="61" t="s">
        <v>73</v>
      </c>
      <c r="C10" s="61"/>
      <c r="D10" s="61"/>
      <c r="E10" s="38">
        <v>344036</v>
      </c>
    </row>
    <row r="11" spans="1:5" s="6" customFormat="1" ht="18.75" customHeight="1">
      <c r="A11" s="61"/>
      <c r="B11" s="61" t="s">
        <v>156</v>
      </c>
      <c r="C11" s="61"/>
      <c r="D11" s="61"/>
      <c r="E11" s="38">
        <v>1500</v>
      </c>
    </row>
    <row r="12" spans="1:5" s="6" customFormat="1" ht="60" customHeight="1">
      <c r="A12" s="38" t="s">
        <v>74</v>
      </c>
      <c r="B12" s="63" t="s">
        <v>140</v>
      </c>
      <c r="C12" s="64"/>
      <c r="D12" s="64"/>
      <c r="E12" s="65"/>
    </row>
    <row r="13" spans="1:5" s="7" customFormat="1" ht="37.5" customHeight="1">
      <c r="A13" s="38" t="s">
        <v>75</v>
      </c>
      <c r="B13" s="38" t="s">
        <v>76</v>
      </c>
      <c r="C13" s="38" t="s">
        <v>77</v>
      </c>
      <c r="D13" s="38" t="s">
        <v>78</v>
      </c>
      <c r="E13" s="38" t="s">
        <v>79</v>
      </c>
    </row>
    <row r="14" spans="1:5" s="8" customFormat="1" ht="134.25" customHeight="1">
      <c r="A14" s="61" t="s">
        <v>80</v>
      </c>
      <c r="B14" s="61" t="s">
        <v>81</v>
      </c>
      <c r="C14" s="61" t="s">
        <v>82</v>
      </c>
      <c r="D14" s="39" t="s">
        <v>83</v>
      </c>
      <c r="E14" s="39" t="s">
        <v>165</v>
      </c>
    </row>
    <row r="15" spans="1:5" s="8" customFormat="1" ht="33" customHeight="1">
      <c r="A15" s="61"/>
      <c r="B15" s="61"/>
      <c r="C15" s="61"/>
      <c r="D15" s="35" t="s">
        <v>141</v>
      </c>
      <c r="E15" s="35" t="s">
        <v>158</v>
      </c>
    </row>
    <row r="16" spans="1:5" s="8" customFormat="1" ht="18.75" customHeight="1">
      <c r="A16" s="61"/>
      <c r="B16" s="61"/>
      <c r="C16" s="61"/>
      <c r="D16" s="35" t="s">
        <v>84</v>
      </c>
      <c r="E16" s="35" t="s">
        <v>159</v>
      </c>
    </row>
    <row r="17" spans="1:5" s="8" customFormat="1" ht="98.25" customHeight="1">
      <c r="A17" s="61"/>
      <c r="B17" s="61"/>
      <c r="C17" s="61"/>
      <c r="D17" s="35" t="s">
        <v>85</v>
      </c>
      <c r="E17" s="35" t="s">
        <v>160</v>
      </c>
    </row>
    <row r="18" spans="1:5" s="8" customFormat="1" ht="90" customHeight="1">
      <c r="A18" s="61"/>
      <c r="B18" s="61"/>
      <c r="C18" s="61"/>
      <c r="D18" s="35" t="s">
        <v>86</v>
      </c>
      <c r="E18" s="35" t="s">
        <v>161</v>
      </c>
    </row>
    <row r="19" spans="1:5" s="8" customFormat="1" ht="87" customHeight="1">
      <c r="A19" s="61"/>
      <c r="B19" s="61"/>
      <c r="C19" s="61"/>
      <c r="D19" s="35" t="s">
        <v>142</v>
      </c>
      <c r="E19" s="35" t="s">
        <v>162</v>
      </c>
    </row>
    <row r="20" spans="1:5" s="8" customFormat="1" ht="32.25" customHeight="1">
      <c r="A20" s="61"/>
      <c r="B20" s="61"/>
      <c r="C20" s="61"/>
      <c r="D20" s="35" t="s">
        <v>143</v>
      </c>
      <c r="E20" s="35">
        <v>20</v>
      </c>
    </row>
    <row r="21" spans="1:5" s="8" customFormat="1" ht="34.5" customHeight="1">
      <c r="A21" s="61"/>
      <c r="B21" s="61"/>
      <c r="C21" s="61"/>
      <c r="D21" s="35" t="s">
        <v>144</v>
      </c>
      <c r="E21" s="35">
        <v>10</v>
      </c>
    </row>
    <row r="22" spans="1:5" s="8" customFormat="1" ht="93.75" customHeight="1">
      <c r="A22" s="61"/>
      <c r="B22" s="61"/>
      <c r="C22" s="61"/>
      <c r="D22" s="35" t="s">
        <v>145</v>
      </c>
      <c r="E22" s="35" t="s">
        <v>163</v>
      </c>
    </row>
    <row r="23" spans="1:5" s="8" customFormat="1" ht="134.25" customHeight="1">
      <c r="A23" s="61"/>
      <c r="B23" s="61"/>
      <c r="C23" s="61"/>
      <c r="D23" s="35" t="s">
        <v>87</v>
      </c>
      <c r="E23" s="35" t="s">
        <v>164</v>
      </c>
    </row>
    <row r="24" spans="1:5" s="8" customFormat="1" ht="18.75" customHeight="1">
      <c r="A24" s="61"/>
      <c r="B24" s="61"/>
      <c r="C24" s="61"/>
      <c r="D24" s="35" t="s">
        <v>88</v>
      </c>
      <c r="E24" s="35" t="s">
        <v>169</v>
      </c>
    </row>
    <row r="25" spans="1:5" s="8" customFormat="1" ht="18.75" customHeight="1">
      <c r="A25" s="61"/>
      <c r="B25" s="61"/>
      <c r="C25" s="61"/>
      <c r="D25" s="35" t="s">
        <v>146</v>
      </c>
      <c r="E25" s="35" t="s">
        <v>170</v>
      </c>
    </row>
    <row r="26" spans="1:5" s="8" customFormat="1" ht="35.25" customHeight="1">
      <c r="A26" s="61"/>
      <c r="B26" s="61"/>
      <c r="C26" s="61"/>
      <c r="D26" s="35" t="s">
        <v>147</v>
      </c>
      <c r="E26" s="35" t="s">
        <v>171</v>
      </c>
    </row>
    <row r="27" spans="1:5" s="8" customFormat="1" ht="18.75" customHeight="1">
      <c r="A27" s="61"/>
      <c r="B27" s="61"/>
      <c r="C27" s="61"/>
      <c r="D27" s="35" t="s">
        <v>148</v>
      </c>
      <c r="E27" s="35" t="s">
        <v>172</v>
      </c>
    </row>
    <row r="28" spans="1:5" s="8" customFormat="1" ht="42.75" customHeight="1">
      <c r="A28" s="61"/>
      <c r="B28" s="61"/>
      <c r="C28" s="61"/>
      <c r="D28" s="35" t="s">
        <v>89</v>
      </c>
      <c r="E28" s="35" t="s">
        <v>166</v>
      </c>
    </row>
    <row r="29" spans="1:5" s="8" customFormat="1" ht="34.5" customHeight="1">
      <c r="A29" s="61"/>
      <c r="B29" s="61"/>
      <c r="C29" s="61"/>
      <c r="D29" s="35" t="s">
        <v>149</v>
      </c>
      <c r="E29" s="35" t="s">
        <v>173</v>
      </c>
    </row>
    <row r="30" spans="1:5" s="8" customFormat="1" ht="18.75" customHeight="1">
      <c r="A30" s="61"/>
      <c r="B30" s="61"/>
      <c r="C30" s="61"/>
      <c r="D30" s="35" t="s">
        <v>150</v>
      </c>
      <c r="E30" s="35" t="s">
        <v>174</v>
      </c>
    </row>
    <row r="31" spans="1:5" s="6" customFormat="1" ht="18.75" customHeight="1">
      <c r="A31" s="61"/>
      <c r="B31" s="61"/>
      <c r="C31" s="61" t="s">
        <v>90</v>
      </c>
      <c r="D31" s="35" t="s">
        <v>91</v>
      </c>
      <c r="E31" s="36">
        <v>0.53</v>
      </c>
    </row>
    <row r="32" spans="1:5" s="6" customFormat="1" ht="18.75" customHeight="1">
      <c r="A32" s="61"/>
      <c r="B32" s="61"/>
      <c r="C32" s="61"/>
      <c r="D32" s="35" t="s">
        <v>92</v>
      </c>
      <c r="E32" s="35" t="s">
        <v>93</v>
      </c>
    </row>
    <row r="33" spans="1:5" s="6" customFormat="1" ht="18.75" customHeight="1">
      <c r="A33" s="61"/>
      <c r="B33" s="61"/>
      <c r="C33" s="66" t="s">
        <v>94</v>
      </c>
      <c r="D33" s="35" t="s">
        <v>95</v>
      </c>
      <c r="E33" s="37">
        <v>44377</v>
      </c>
    </row>
    <row r="34" spans="1:5" s="6" customFormat="1" ht="18.75" customHeight="1">
      <c r="A34" s="61"/>
      <c r="B34" s="61"/>
      <c r="C34" s="67"/>
      <c r="D34" s="39" t="s">
        <v>113</v>
      </c>
      <c r="E34" s="39" t="s">
        <v>157</v>
      </c>
    </row>
    <row r="35" spans="1:5" s="6" customFormat="1" ht="32.25" customHeight="1">
      <c r="A35" s="61"/>
      <c r="B35" s="61"/>
      <c r="C35" s="38" t="s">
        <v>96</v>
      </c>
      <c r="D35" s="35" t="s">
        <v>97</v>
      </c>
      <c r="E35" s="36">
        <v>0.05</v>
      </c>
    </row>
    <row r="36" spans="1:5" s="6" customFormat="1" ht="27" customHeight="1">
      <c r="A36" s="61"/>
      <c r="B36" s="61" t="s">
        <v>98</v>
      </c>
      <c r="C36" s="66" t="s">
        <v>99</v>
      </c>
      <c r="D36" s="35" t="s">
        <v>100</v>
      </c>
      <c r="E36" s="35" t="s">
        <v>151</v>
      </c>
    </row>
    <row r="37" spans="1:5" s="6" customFormat="1" ht="29.25" customHeight="1">
      <c r="A37" s="61"/>
      <c r="B37" s="61"/>
      <c r="C37" s="67"/>
      <c r="D37" s="39" t="s">
        <v>114</v>
      </c>
      <c r="E37" s="39" t="s">
        <v>115</v>
      </c>
    </row>
    <row r="38" spans="1:5" s="8" customFormat="1" ht="46.5" customHeight="1">
      <c r="A38" s="61"/>
      <c r="B38" s="61"/>
      <c r="C38" s="38" t="s">
        <v>101</v>
      </c>
      <c r="D38" s="35" t="s">
        <v>102</v>
      </c>
      <c r="E38" s="35" t="s">
        <v>175</v>
      </c>
    </row>
    <row r="39" spans="1:5" s="6" customFormat="1" ht="63" customHeight="1">
      <c r="A39" s="61"/>
      <c r="B39" s="61"/>
      <c r="C39" s="38" t="s">
        <v>103</v>
      </c>
      <c r="D39" s="35" t="s">
        <v>152</v>
      </c>
      <c r="E39" s="35" t="s">
        <v>153</v>
      </c>
    </row>
    <row r="40" spans="1:5" s="6" customFormat="1" ht="18.75" customHeight="1">
      <c r="A40" s="61"/>
      <c r="B40" s="61" t="s">
        <v>104</v>
      </c>
      <c r="C40" s="61" t="s">
        <v>105</v>
      </c>
      <c r="D40" s="35" t="s">
        <v>106</v>
      </c>
      <c r="E40" s="35" t="s">
        <v>107</v>
      </c>
    </row>
    <row r="41" spans="1:5" s="6" customFormat="1" ht="57.75" customHeight="1">
      <c r="A41" s="61"/>
      <c r="B41" s="61"/>
      <c r="C41" s="61"/>
      <c r="D41" s="35" t="s">
        <v>108</v>
      </c>
      <c r="E41" s="35" t="s">
        <v>109</v>
      </c>
    </row>
    <row r="42" spans="1:5" s="6" customFormat="1" ht="18.75" customHeight="1">
      <c r="A42" s="62" t="s">
        <v>154</v>
      </c>
      <c r="B42" s="62"/>
      <c r="C42" s="62"/>
      <c r="D42" s="62"/>
      <c r="E42" s="62"/>
    </row>
  </sheetData>
  <sheetProtection/>
  <mergeCells count="23">
    <mergeCell ref="A7:D7"/>
    <mergeCell ref="A1:C1"/>
    <mergeCell ref="A2:E2"/>
    <mergeCell ref="A3:D3"/>
    <mergeCell ref="A4:D4"/>
    <mergeCell ref="A5:D5"/>
    <mergeCell ref="A6:D6"/>
    <mergeCell ref="A42:E42"/>
    <mergeCell ref="A14:A41"/>
    <mergeCell ref="B14:B35"/>
    <mergeCell ref="C14:C30"/>
    <mergeCell ref="C31:C32"/>
    <mergeCell ref="B12:E12"/>
    <mergeCell ref="C33:C34"/>
    <mergeCell ref="C36:C37"/>
    <mergeCell ref="B36:B39"/>
    <mergeCell ref="B40:B41"/>
    <mergeCell ref="C40:C41"/>
    <mergeCell ref="A8:D8"/>
    <mergeCell ref="A9:A11"/>
    <mergeCell ref="B9:D9"/>
    <mergeCell ref="B10:D10"/>
    <mergeCell ref="B11:D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2021-07-20T07:31:16Z</dcterms:modified>
  <cp:category/>
  <cp:version/>
  <cp:contentType/>
  <cp:contentStatus/>
</cp:coreProperties>
</file>